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анова Полина\Desktop\Мониторинг годовой 2025\"/>
    </mc:Choice>
  </mc:AlternateContent>
  <xr:revisionPtr revIDLastSave="0" documentId="8_{474D10F9-8370-4014-9BAC-6959EC840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F16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40" i="1"/>
  <c r="F41" i="1"/>
  <c r="F44" i="1"/>
  <c r="F45" i="1"/>
  <c r="F46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9" i="1"/>
  <c r="E47" i="1"/>
  <c r="C47" i="1"/>
  <c r="D47" i="1"/>
  <c r="B47" i="1"/>
  <c r="F47" i="1" s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</calcChain>
</file>

<file path=xl/sharedStrings.xml><?xml version="1.0" encoding="utf-8"?>
<sst xmlns="http://schemas.openxmlformats.org/spreadsheetml/2006/main" count="66" uniqueCount="59">
  <si>
    <t>Наименование показателя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</si>
  <si>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</si>
  <si>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</si>
  <si>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</si>
  <si>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</si>
  <si>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</si>
  <si>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</si>
  <si>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</si>
  <si>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</si>
  <si>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</si>
  <si>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НАЛОГИ НА ИМУЩЕСТВО</t>
  </si>
  <si>
    <t>Налог на имущество организаций</t>
  </si>
  <si>
    <t>НАЛОГИ, СБОРЫ И РЕГУЛЯРНЫЕ ПЛАТЕЖИ ЗА ПОЛЬЗОВАНИЕ ПРИРОДНЫМИ РЕСУРСАМИ</t>
  </si>
  <si>
    <t>Налог на добычу полезных ископаемых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</si>
  <si>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</si>
  <si>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</si>
  <si>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</si>
  <si>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</si>
  <si>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</si>
  <si>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</si>
  <si>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</si>
  <si>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компенсации затрат государства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</si>
  <si>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</si>
  <si>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</si>
  <si>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</si>
  <si>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ШТРАФЫ, САНКЦИИ, ВОЗМЕЩЕНИЕ УЩЕРБА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</si>
  <si>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</si>
  <si>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законами субъектов Российской Федерации об административных правонарушениях</t>
  </si>
  <si>
    <t>Платежи в целях возмещения причиненного ущерба (убытков)</t>
  </si>
  <si>
    <t>Платежи, уплачиваемые в целях возмещения вреда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</si>
  <si>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</si>
  <si>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</si>
  <si>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</si>
  <si>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</si>
  <si>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</si>
  <si>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</si>
  <si>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ИТОГО</t>
  </si>
  <si>
    <t>-</t>
  </si>
  <si>
    <t>Отклонение от уточненного плана</t>
  </si>
  <si>
    <t>Отклонение от первоначально утвержденного плана, %</t>
  </si>
  <si>
    <t>Причины отклонения первоначального от утвержденного плана</t>
  </si>
  <si>
    <t>Увеличение количества обращений</t>
  </si>
  <si>
    <t>Увеличение количества нарушений</t>
  </si>
  <si>
    <t>Факт поступлений</t>
  </si>
  <si>
    <t>Погашение задолженности прошлых периодов, увеличение добытых полезных ископаемых</t>
  </si>
  <si>
    <t xml:space="preserve">Увеличение протяженности дорог </t>
  </si>
  <si>
    <t xml:space="preserve">Разовые поступления </t>
  </si>
  <si>
    <t>Снижение количества нарушений</t>
  </si>
  <si>
    <t>Сведения о фактических поступлениях доходов по видам доходов в сравнении с первоначально утвержденными                                                                                                       и уточненными значениями с учетом изменений за 2025 год</t>
  </si>
  <si>
    <t>Первоначально утвержденный план на 2025 год</t>
  </si>
  <si>
    <t>Уточненный план на 2025 год</t>
  </si>
  <si>
    <t>Исполнено за 2025 год</t>
  </si>
  <si>
    <t>% исполнения 2025 года</t>
  </si>
  <si>
    <t>Платежи от государственных и муниципальных унитарных предприятий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</si>
  <si>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</si>
  <si>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</si>
  <si>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Снижение числа налогоплательщиков</t>
  </si>
  <si>
    <t>Увеличение/снижение поступлений с вышестоящих бюджетов в рамках национальных проектов и участия в конкурсах</t>
  </si>
  <si>
    <t xml:space="preserve">Реализовано больше имущества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</si>
</sst>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9" fillId="0" borderId="0" xfId="0" applyFont="1" applyAlignment="1"/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3" applyFont="1" applyBorder="1" applyAlignment="1">
      <alignment horizontal="center" vertical="center" wrapText="1"/>
    </xf>
    <xf numFmtId="164" fontId="3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64" fontId="3" fillId="0" borderId="2" xfId="3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/>
    </xf>
    <xf numFmtId="164" fontId="3" fillId="0" borderId="9" xfId="0" applyNumberFormat="1" applyFont="1" applyFill="1" applyBorder="1" applyAlignment="1">
      <alignment horizont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wrapText="1"/>
    </xf>
    <xf numFmtId="0" fontId="6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wrapText="1"/>
    </xf>
    <xf numFmtId="49" fontId="3" fillId="0" borderId="9" xfId="0" applyNumberFormat="1" applyFont="1" applyFill="1" applyBorder="1" applyAlignment="1">
      <alignment horizontal="center" wrapText="1"/>
    </xf>
    <xf numFmtId="164" fontId="6" fillId="0" borderId="9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164" fontId="6" fillId="0" borderId="3" xfId="3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64" fontId="6" fillId="0" borderId="15" xfId="3" applyFont="1" applyBorder="1" applyAlignment="1">
      <alignment horizontal="center" vertical="center" wrapText="1"/>
    </xf>
    <xf numFmtId="164" fontId="6" fillId="0" borderId="16" xfId="3" applyFont="1" applyBorder="1" applyAlignment="1">
      <alignment horizontal="center" vertical="center" wrapText="1"/>
    </xf>
    <xf numFmtId="164" fontId="3" fillId="0" borderId="16" xfId="3" applyFont="1" applyBorder="1" applyAlignment="1">
      <alignment horizontal="center" vertical="center" wrapText="1"/>
    </xf>
    <xf numFmtId="164" fontId="3" fillId="0" borderId="17" xfId="3" applyFont="1" applyBorder="1" applyAlignment="1">
      <alignment horizontal="center" vertical="center" wrapText="1"/>
    </xf>
    <xf numFmtId="164" fontId="4" fillId="0" borderId="14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center" vertical="distributed" wrapText="1"/>
    </xf>
    <xf numFmtId="0" fontId="5" fillId="0" borderId="1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Финансовый" xfId="3" builtinId="3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47"/>
  <sheetViews>
    <sheetView tabSelected="1" workbookViewId="0">
      <selection activeCell="F14" sqref="F14"/>
    </sheetView>
  </sheetViews>
  <sheetFormatPr defaultColWidth="14.7109375" defaultRowHeight="15" x14ac:dyDescent="0.25"/>
  <cols>
    <col min="1" max="1" width="62.42578125" style="2" customWidth="1"/>
    <col min="2" max="2" width="16.7109375" style="2" customWidth="1"/>
    <col min="3" max="3" width="17.28515625" customWidth="1"/>
    <col min="4" max="4" width="17.5703125" customWidth="1"/>
    <col min="5" max="5" width="16.42578125" customWidth="1"/>
    <col min="6" max="6" width="21.5703125" customWidth="1"/>
    <col min="8" max="8" width="47.7109375" customWidth="1"/>
  </cols>
  <sheetData>
    <row r="3" spans="1:10" ht="18" customHeight="1" x14ac:dyDescent="0.3">
      <c r="A3" s="8"/>
      <c r="B3" s="8"/>
      <c r="C3" s="8"/>
      <c r="D3" s="8"/>
      <c r="E3" s="6"/>
      <c r="F3" s="6"/>
      <c r="G3" s="6"/>
      <c r="H3" s="4"/>
    </row>
    <row r="4" spans="1:10" ht="18" customHeight="1" x14ac:dyDescent="0.25">
      <c r="A4" s="14" t="s">
        <v>48</v>
      </c>
      <c r="B4" s="14"/>
      <c r="C4" s="14"/>
      <c r="D4" s="14"/>
      <c r="E4" s="14"/>
      <c r="F4" s="14"/>
      <c r="G4" s="14"/>
      <c r="H4" s="14"/>
    </row>
    <row r="5" spans="1:10" ht="18" customHeight="1" x14ac:dyDescent="0.25">
      <c r="A5" s="14"/>
      <c r="B5" s="14"/>
      <c r="C5" s="14"/>
      <c r="D5" s="14"/>
      <c r="E5" s="14"/>
      <c r="F5" s="14"/>
      <c r="G5" s="14"/>
      <c r="H5" s="14"/>
    </row>
    <row r="6" spans="1:10" ht="18.75" x14ac:dyDescent="0.3">
      <c r="A6" s="9"/>
      <c r="B6" s="9"/>
      <c r="C6" s="9"/>
      <c r="D6" s="9"/>
      <c r="E6" s="9"/>
      <c r="F6" s="9"/>
      <c r="G6" s="9"/>
      <c r="H6" s="9"/>
    </row>
    <row r="7" spans="1:10" ht="15.75" thickBot="1" x14ac:dyDescent="0.3">
      <c r="A7" s="5"/>
      <c r="B7" s="5"/>
      <c r="C7" s="4"/>
      <c r="D7" s="4"/>
      <c r="E7" s="4"/>
      <c r="F7" s="4"/>
      <c r="G7" s="4"/>
      <c r="H7" s="4"/>
    </row>
    <row r="8" spans="1:10" ht="57.75" thickBot="1" x14ac:dyDescent="0.3">
      <c r="A8" s="62" t="s">
        <v>0</v>
      </c>
      <c r="B8" s="56" t="s">
        <v>49</v>
      </c>
      <c r="C8" s="53" t="s">
        <v>50</v>
      </c>
      <c r="D8" s="53" t="s">
        <v>51</v>
      </c>
      <c r="E8" s="53" t="s">
        <v>38</v>
      </c>
      <c r="F8" s="52" t="s">
        <v>39</v>
      </c>
      <c r="G8" s="54" t="s">
        <v>52</v>
      </c>
      <c r="H8" s="55" t="s">
        <v>40</v>
      </c>
      <c r="I8" s="1"/>
    </row>
    <row r="9" spans="1:10" s="3" customFormat="1" x14ac:dyDescent="0.25">
      <c r="A9" s="63" t="s">
        <v>1</v>
      </c>
      <c r="B9" s="57">
        <v>217357</v>
      </c>
      <c r="C9" s="48">
        <v>223857</v>
      </c>
      <c r="D9" s="48">
        <v>201662.80369</v>
      </c>
      <c r="E9" s="49">
        <f>D9-C9</f>
        <v>-22194.196309999999</v>
      </c>
      <c r="F9" s="49">
        <f>D9/B9*100-100</f>
        <v>-7.2204696927175149</v>
      </c>
      <c r="G9" s="50">
        <f>D9/C9*100</f>
        <v>90.085547331555418</v>
      </c>
      <c r="H9" s="51"/>
    </row>
    <row r="10" spans="1:10" s="3" customFormat="1" x14ac:dyDescent="0.25">
      <c r="A10" s="64" t="s">
        <v>2</v>
      </c>
      <c r="B10" s="58">
        <v>138180</v>
      </c>
      <c r="C10" s="12">
        <v>150533.1</v>
      </c>
      <c r="D10" s="12">
        <v>135138.82209</v>
      </c>
      <c r="E10" s="11">
        <f t="shared" ref="E10:E46" si="0">D10-C10</f>
        <v>-15394.277910000004</v>
      </c>
      <c r="F10" s="11">
        <f t="shared" ref="F10:F46" si="1">D10/B10*100-100</f>
        <v>-2.2008813938341376</v>
      </c>
      <c r="G10" s="19">
        <f t="shared" ref="G10:G46" si="2">D10/C10*100</f>
        <v>89.773493065644701</v>
      </c>
      <c r="H10" s="23"/>
    </row>
    <row r="11" spans="1:10" x14ac:dyDescent="0.25">
      <c r="A11" s="65" t="s">
        <v>3</v>
      </c>
      <c r="B11" s="59">
        <v>138180</v>
      </c>
      <c r="C11" s="13">
        <v>150533.1</v>
      </c>
      <c r="D11" s="13">
        <v>135138.82209</v>
      </c>
      <c r="E11" s="10">
        <f t="shared" si="0"/>
        <v>-15394.277910000004</v>
      </c>
      <c r="F11" s="10">
        <f t="shared" si="1"/>
        <v>-2.2008813938341376</v>
      </c>
      <c r="G11" s="20">
        <f t="shared" si="2"/>
        <v>89.773493065644701</v>
      </c>
      <c r="H11" s="24"/>
      <c r="J11" s="7"/>
    </row>
    <row r="12" spans="1:10" s="3" customFormat="1" ht="42.75" x14ac:dyDescent="0.25">
      <c r="A12" s="64" t="s">
        <v>4</v>
      </c>
      <c r="B12" s="58">
        <v>23421</v>
      </c>
      <c r="C12" s="12">
        <v>23421</v>
      </c>
      <c r="D12" s="12">
        <v>25027.242340000001</v>
      </c>
      <c r="E12" s="11">
        <f t="shared" si="0"/>
        <v>1606.2423400000007</v>
      </c>
      <c r="F12" s="11">
        <f t="shared" si="1"/>
        <v>6.8581287733230738</v>
      </c>
      <c r="G12" s="19">
        <f t="shared" si="2"/>
        <v>106.85812877332307</v>
      </c>
      <c r="H12" s="25" t="s">
        <v>45</v>
      </c>
    </row>
    <row r="13" spans="1:10" ht="30" x14ac:dyDescent="0.25">
      <c r="A13" s="65" t="s">
        <v>5</v>
      </c>
      <c r="B13" s="59">
        <v>23421</v>
      </c>
      <c r="C13" s="13">
        <v>23421</v>
      </c>
      <c r="D13" s="13">
        <v>25027.242340000001</v>
      </c>
      <c r="E13" s="10">
        <f t="shared" si="0"/>
        <v>1606.2423400000007</v>
      </c>
      <c r="F13" s="10">
        <f t="shared" si="1"/>
        <v>6.8581287733230738</v>
      </c>
      <c r="G13" s="20">
        <f t="shared" si="2"/>
        <v>106.85812877332307</v>
      </c>
      <c r="H13" s="26"/>
    </row>
    <row r="14" spans="1:10" s="3" customFormat="1" x14ac:dyDescent="0.25">
      <c r="A14" s="64" t="s">
        <v>6</v>
      </c>
      <c r="B14" s="58">
        <v>34620</v>
      </c>
      <c r="C14" s="12">
        <v>20864.400000000001</v>
      </c>
      <c r="D14" s="12">
        <v>20873.489850000002</v>
      </c>
      <c r="E14" s="11">
        <f t="shared" si="0"/>
        <v>9.0898500000002969</v>
      </c>
      <c r="F14" s="11">
        <f t="shared" si="1"/>
        <v>-39.706846187175039</v>
      </c>
      <c r="G14" s="19">
        <f t="shared" si="2"/>
        <v>100.04356631391269</v>
      </c>
      <c r="H14" s="27"/>
    </row>
    <row r="15" spans="1:10" ht="30" x14ac:dyDescent="0.25">
      <c r="A15" s="65" t="s">
        <v>7</v>
      </c>
      <c r="B15" s="59">
        <v>32000</v>
      </c>
      <c r="C15" s="13">
        <v>18290.79</v>
      </c>
      <c r="D15" s="13">
        <v>18290.79117</v>
      </c>
      <c r="E15" s="10">
        <f t="shared" si="0"/>
        <v>1.1699999995471444E-3</v>
      </c>
      <c r="F15" s="10">
        <f t="shared" si="1"/>
        <v>-42.841277593749993</v>
      </c>
      <c r="G15" s="20">
        <f t="shared" si="2"/>
        <v>100.00000639666193</v>
      </c>
      <c r="H15" s="28" t="s">
        <v>56</v>
      </c>
    </row>
    <row r="16" spans="1:10" x14ac:dyDescent="0.25">
      <c r="A16" s="65" t="s">
        <v>8</v>
      </c>
      <c r="B16" s="59">
        <v>120</v>
      </c>
      <c r="C16" s="13">
        <v>188.2</v>
      </c>
      <c r="D16" s="13">
        <v>197.28762</v>
      </c>
      <c r="E16" s="10">
        <f t="shared" si="0"/>
        <v>9.0876200000000154</v>
      </c>
      <c r="F16" s="10">
        <f t="shared" si="1"/>
        <v>64.406350000000003</v>
      </c>
      <c r="G16" s="20">
        <f t="shared" si="2"/>
        <v>104.82870350690756</v>
      </c>
      <c r="H16" s="29"/>
    </row>
    <row r="17" spans="1:8" ht="30" x14ac:dyDescent="0.25">
      <c r="A17" s="65" t="s">
        <v>9</v>
      </c>
      <c r="B17" s="59">
        <v>2500</v>
      </c>
      <c r="C17" s="13">
        <v>2385.41</v>
      </c>
      <c r="D17" s="13">
        <v>2385.4110599999999</v>
      </c>
      <c r="E17" s="10">
        <f t="shared" si="0"/>
        <v>1.0600000000522414E-3</v>
      </c>
      <c r="F17" s="10">
        <f t="shared" si="1"/>
        <v>-4.583557600000006</v>
      </c>
      <c r="G17" s="20">
        <f t="shared" si="2"/>
        <v>100.00004443680541</v>
      </c>
      <c r="H17" s="30"/>
    </row>
    <row r="18" spans="1:8" s="3" customFormat="1" x14ac:dyDescent="0.25">
      <c r="A18" s="66" t="s">
        <v>10</v>
      </c>
      <c r="B18" s="58">
        <v>890</v>
      </c>
      <c r="C18" s="12">
        <v>691.82</v>
      </c>
      <c r="D18" s="12">
        <v>691.82343000000003</v>
      </c>
      <c r="E18" s="11">
        <f t="shared" si="0"/>
        <v>3.4299999999802822E-3</v>
      </c>
      <c r="F18" s="11">
        <f t="shared" si="1"/>
        <v>-22.267030337078651</v>
      </c>
      <c r="G18" s="19">
        <f t="shared" si="2"/>
        <v>100.00049579370356</v>
      </c>
      <c r="H18" s="31"/>
    </row>
    <row r="19" spans="1:8" s="3" customFormat="1" ht="18.75" customHeight="1" x14ac:dyDescent="0.25">
      <c r="A19" s="65" t="s">
        <v>11</v>
      </c>
      <c r="B19" s="59">
        <v>890</v>
      </c>
      <c r="C19" s="13">
        <v>691.82</v>
      </c>
      <c r="D19" s="13">
        <v>691.82343000000003</v>
      </c>
      <c r="E19" s="10">
        <f t="shared" si="0"/>
        <v>3.4299999999802822E-3</v>
      </c>
      <c r="F19" s="10">
        <f t="shared" si="1"/>
        <v>-22.267030337078651</v>
      </c>
      <c r="G19" s="20">
        <f t="shared" si="2"/>
        <v>100.00049579370356</v>
      </c>
      <c r="H19" s="32" t="s">
        <v>56</v>
      </c>
    </row>
    <row r="20" spans="1:8" s="3" customFormat="1" ht="18.75" customHeight="1" x14ac:dyDescent="0.25">
      <c r="A20" s="64" t="s">
        <v>12</v>
      </c>
      <c r="B20" s="58">
        <v>250</v>
      </c>
      <c r="C20" s="12">
        <v>242.5</v>
      </c>
      <c r="D20" s="12">
        <v>242.48649</v>
      </c>
      <c r="E20" s="11">
        <f t="shared" si="0"/>
        <v>-1.350999999999658E-2</v>
      </c>
      <c r="F20" s="11">
        <f t="shared" si="1"/>
        <v>-3.0054039999999986</v>
      </c>
      <c r="G20" s="19">
        <f t="shared" si="2"/>
        <v>99.994428865979373</v>
      </c>
      <c r="H20" s="33"/>
    </row>
    <row r="21" spans="1:8" s="3" customFormat="1" x14ac:dyDescent="0.25">
      <c r="A21" s="65" t="s">
        <v>13</v>
      </c>
      <c r="B21" s="59">
        <v>250</v>
      </c>
      <c r="C21" s="13">
        <v>242.5</v>
      </c>
      <c r="D21" s="13">
        <v>242.48649</v>
      </c>
      <c r="E21" s="10">
        <f t="shared" si="0"/>
        <v>-1.350999999999658E-2</v>
      </c>
      <c r="F21" s="10">
        <f t="shared" si="1"/>
        <v>-3.0054039999999986</v>
      </c>
      <c r="G21" s="20">
        <f t="shared" si="2"/>
        <v>99.994428865979373</v>
      </c>
      <c r="H21" s="27"/>
    </row>
    <row r="22" spans="1:8" s="3" customFormat="1" x14ac:dyDescent="0.25">
      <c r="A22" s="64" t="s">
        <v>14</v>
      </c>
      <c r="B22" s="58">
        <v>3720</v>
      </c>
      <c r="C22" s="12">
        <v>8848</v>
      </c>
      <c r="D22" s="12">
        <v>8847.9930500000009</v>
      </c>
      <c r="E22" s="11">
        <f t="shared" si="0"/>
        <v>-6.9499999990512151E-3</v>
      </c>
      <c r="F22" s="11">
        <f t="shared" si="1"/>
        <v>137.84927553763441</v>
      </c>
      <c r="G22" s="19">
        <f t="shared" si="2"/>
        <v>99.999921451175425</v>
      </c>
      <c r="H22" s="34"/>
    </row>
    <row r="23" spans="1:8" s="3" customFormat="1" ht="30" x14ac:dyDescent="0.25">
      <c r="A23" s="65" t="s">
        <v>15</v>
      </c>
      <c r="B23" s="59">
        <v>3720</v>
      </c>
      <c r="C23" s="13">
        <v>8848</v>
      </c>
      <c r="D23" s="13">
        <v>8847.9930500000009</v>
      </c>
      <c r="E23" s="10">
        <f t="shared" si="0"/>
        <v>-6.9499999990512151E-3</v>
      </c>
      <c r="F23" s="10">
        <f t="shared" si="1"/>
        <v>137.84927553763441</v>
      </c>
      <c r="G23" s="20">
        <f t="shared" si="2"/>
        <v>99.999921451175425</v>
      </c>
      <c r="H23" s="35" t="s">
        <v>44</v>
      </c>
    </row>
    <row r="24" spans="1:8" s="3" customFormat="1" ht="42.75" x14ac:dyDescent="0.25">
      <c r="A24" s="64" t="s">
        <v>16</v>
      </c>
      <c r="B24" s="58">
        <v>5860</v>
      </c>
      <c r="C24" s="12">
        <v>7194.5</v>
      </c>
      <c r="D24" s="12">
        <v>7279.2770799999998</v>
      </c>
      <c r="E24" s="11">
        <f t="shared" si="0"/>
        <v>84.777079999999842</v>
      </c>
      <c r="F24" s="11">
        <f t="shared" si="1"/>
        <v>24.219745392491461</v>
      </c>
      <c r="G24" s="19">
        <f t="shared" si="2"/>
        <v>101.17835958023488</v>
      </c>
      <c r="H24" s="36"/>
    </row>
    <row r="25" spans="1:8" s="3" customFormat="1" ht="90" x14ac:dyDescent="0.25">
      <c r="A25" s="65" t="s">
        <v>17</v>
      </c>
      <c r="B25" s="59">
        <v>5560</v>
      </c>
      <c r="C25" s="13">
        <v>6395.14</v>
      </c>
      <c r="D25" s="13">
        <v>6473.73182</v>
      </c>
      <c r="E25" s="10">
        <f t="shared" si="0"/>
        <v>78.591819999999643</v>
      </c>
      <c r="F25" s="10">
        <f t="shared" si="1"/>
        <v>16.434025539568339</v>
      </c>
      <c r="G25" s="20">
        <f t="shared" si="2"/>
        <v>101.22893040652745</v>
      </c>
      <c r="H25" s="37" t="s">
        <v>41</v>
      </c>
    </row>
    <row r="26" spans="1:8" ht="30" x14ac:dyDescent="0.25">
      <c r="A26" s="65" t="s">
        <v>53</v>
      </c>
      <c r="B26" s="59">
        <v>0</v>
      </c>
      <c r="C26" s="13">
        <v>611.16</v>
      </c>
      <c r="D26" s="13">
        <v>611.16399999999999</v>
      </c>
      <c r="E26" s="10">
        <f t="shared" si="0"/>
        <v>4.0000000000190994E-3</v>
      </c>
      <c r="F26" s="10" t="e">
        <f t="shared" si="1"/>
        <v>#DIV/0!</v>
      </c>
      <c r="G26" s="20">
        <f t="shared" si="2"/>
        <v>100.0006544930951</v>
      </c>
      <c r="H26" s="38"/>
    </row>
    <row r="27" spans="1:8" ht="75" x14ac:dyDescent="0.25">
      <c r="A27" s="65" t="s">
        <v>54</v>
      </c>
      <c r="B27" s="59">
        <v>300</v>
      </c>
      <c r="C27" s="13">
        <v>188.2</v>
      </c>
      <c r="D27" s="13">
        <v>194.38126</v>
      </c>
      <c r="E27" s="10">
        <f t="shared" si="0"/>
        <v>6.1812600000000089</v>
      </c>
      <c r="F27" s="10" t="s">
        <v>37</v>
      </c>
      <c r="G27" s="20">
        <f t="shared" si="2"/>
        <v>103.28441020191286</v>
      </c>
      <c r="H27" s="38"/>
    </row>
    <row r="28" spans="1:8" s="3" customFormat="1" ht="28.5" x14ac:dyDescent="0.25">
      <c r="A28" s="64" t="s">
        <v>18</v>
      </c>
      <c r="B28" s="58">
        <v>50</v>
      </c>
      <c r="C28" s="12">
        <v>61</v>
      </c>
      <c r="D28" s="12">
        <v>61.511699999999998</v>
      </c>
      <c r="E28" s="11">
        <f t="shared" si="0"/>
        <v>0.5116999999999976</v>
      </c>
      <c r="F28" s="11">
        <f t="shared" si="1"/>
        <v>23.023400000000009</v>
      </c>
      <c r="G28" s="19">
        <f t="shared" si="2"/>
        <v>100.83885245901638</v>
      </c>
      <c r="H28" s="39"/>
    </row>
    <row r="29" spans="1:8" s="3" customFormat="1" x14ac:dyDescent="0.25">
      <c r="A29" s="65" t="s">
        <v>19</v>
      </c>
      <c r="B29" s="59">
        <v>50</v>
      </c>
      <c r="C29" s="13">
        <v>61</v>
      </c>
      <c r="D29" s="13">
        <v>61.511699999999998</v>
      </c>
      <c r="E29" s="10">
        <f t="shared" si="0"/>
        <v>0.5116999999999976</v>
      </c>
      <c r="F29" s="10">
        <f t="shared" si="1"/>
        <v>23.023400000000009</v>
      </c>
      <c r="G29" s="20">
        <f t="shared" si="2"/>
        <v>100.83885245901638</v>
      </c>
      <c r="H29" s="25" t="s">
        <v>43</v>
      </c>
    </row>
    <row r="30" spans="1:8" s="3" customFormat="1" ht="28.5" x14ac:dyDescent="0.25">
      <c r="A30" s="64" t="s">
        <v>20</v>
      </c>
      <c r="B30" s="58">
        <v>250</v>
      </c>
      <c r="C30" s="12">
        <v>192.9</v>
      </c>
      <c r="D30" s="12">
        <v>264.31231000000002</v>
      </c>
      <c r="E30" s="11">
        <f t="shared" si="0"/>
        <v>71.412310000000019</v>
      </c>
      <c r="F30" s="11">
        <f t="shared" si="1"/>
        <v>5.7249240000000157</v>
      </c>
      <c r="G30" s="19">
        <f t="shared" si="2"/>
        <v>137.02037843442199</v>
      </c>
      <c r="H30" s="40"/>
    </row>
    <row r="31" spans="1:8" s="3" customFormat="1" x14ac:dyDescent="0.25">
      <c r="A31" s="65" t="s">
        <v>21</v>
      </c>
      <c r="B31" s="59">
        <v>250</v>
      </c>
      <c r="C31" s="13">
        <v>192.9</v>
      </c>
      <c r="D31" s="13">
        <v>264.31231000000002</v>
      </c>
      <c r="E31" s="10">
        <f t="shared" si="0"/>
        <v>71.412310000000019</v>
      </c>
      <c r="F31" s="10">
        <f t="shared" si="1"/>
        <v>5.7249240000000157</v>
      </c>
      <c r="G31" s="20">
        <f t="shared" si="2"/>
        <v>137.02037843442199</v>
      </c>
      <c r="H31" s="26"/>
    </row>
    <row r="32" spans="1:8" s="3" customFormat="1" ht="28.5" x14ac:dyDescent="0.25">
      <c r="A32" s="64" t="s">
        <v>22</v>
      </c>
      <c r="B32" s="58">
        <v>6600</v>
      </c>
      <c r="C32" s="12">
        <v>10056.379999999999</v>
      </c>
      <c r="D32" s="12">
        <v>1485.0224599999999</v>
      </c>
      <c r="E32" s="11">
        <f t="shared" si="0"/>
        <v>-8571.3575399999991</v>
      </c>
      <c r="F32" s="11">
        <f t="shared" si="1"/>
        <v>-77.499659696969701</v>
      </c>
      <c r="G32" s="19">
        <f t="shared" si="2"/>
        <v>14.766968431980496</v>
      </c>
      <c r="H32" s="27"/>
    </row>
    <row r="33" spans="1:8" s="3" customFormat="1" ht="75" x14ac:dyDescent="0.25">
      <c r="A33" s="65" t="s">
        <v>23</v>
      </c>
      <c r="B33" s="59">
        <v>4500</v>
      </c>
      <c r="C33" s="13">
        <v>9099.48</v>
      </c>
      <c r="D33" s="13">
        <v>528</v>
      </c>
      <c r="E33" s="10">
        <f t="shared" si="0"/>
        <v>-8571.48</v>
      </c>
      <c r="F33" s="10">
        <f t="shared" si="1"/>
        <v>-88.266666666666666</v>
      </c>
      <c r="G33" s="20">
        <f t="shared" si="2"/>
        <v>5.8025293753049629</v>
      </c>
      <c r="H33" s="41" t="s">
        <v>58</v>
      </c>
    </row>
    <row r="34" spans="1:8" ht="78" customHeight="1" x14ac:dyDescent="0.25">
      <c r="A34" s="65" t="s">
        <v>24</v>
      </c>
      <c r="B34" s="59">
        <v>2100</v>
      </c>
      <c r="C34" s="13">
        <v>936.08</v>
      </c>
      <c r="D34" s="13">
        <v>936.19508999999994</v>
      </c>
      <c r="E34" s="10">
        <f t="shared" si="0"/>
        <v>0.11508999999989555</v>
      </c>
      <c r="F34" s="10">
        <f t="shared" si="1"/>
        <v>-55.419281428571431</v>
      </c>
      <c r="G34" s="20">
        <f t="shared" si="2"/>
        <v>100.01229488932569</v>
      </c>
      <c r="H34" s="42" t="s">
        <v>46</v>
      </c>
    </row>
    <row r="35" spans="1:8" ht="39.75" customHeight="1" x14ac:dyDescent="0.25">
      <c r="A35" s="65" t="s">
        <v>55</v>
      </c>
      <c r="B35" s="59">
        <v>0</v>
      </c>
      <c r="C35" s="13">
        <v>20.82</v>
      </c>
      <c r="D35" s="13">
        <v>20.827369999999998</v>
      </c>
      <c r="E35" s="10">
        <f t="shared" si="0"/>
        <v>7.3699999999981003E-3</v>
      </c>
      <c r="F35" s="10" t="e">
        <f t="shared" si="1"/>
        <v>#DIV/0!</v>
      </c>
      <c r="G35" s="20">
        <f t="shared" si="2"/>
        <v>100.03539865513929</v>
      </c>
      <c r="H35" s="43"/>
    </row>
    <row r="36" spans="1:8" s="3" customFormat="1" x14ac:dyDescent="0.25">
      <c r="A36" s="64" t="s">
        <v>25</v>
      </c>
      <c r="B36" s="58">
        <v>3516</v>
      </c>
      <c r="C36" s="12">
        <v>1751.4</v>
      </c>
      <c r="D36" s="12">
        <v>1750.8228899999999</v>
      </c>
      <c r="E36" s="11">
        <f t="shared" si="0"/>
        <v>-0.57711000000017521</v>
      </c>
      <c r="F36" s="11">
        <f t="shared" si="1"/>
        <v>-50.2041271331058</v>
      </c>
      <c r="G36" s="19">
        <f t="shared" si="2"/>
        <v>99.96704864679684</v>
      </c>
      <c r="H36" s="27"/>
    </row>
    <row r="37" spans="1:8" ht="30" x14ac:dyDescent="0.25">
      <c r="A37" s="65" t="s">
        <v>26</v>
      </c>
      <c r="B37" s="59">
        <v>430</v>
      </c>
      <c r="C37" s="13">
        <v>205.2</v>
      </c>
      <c r="D37" s="13">
        <v>204.87753000000001</v>
      </c>
      <c r="E37" s="10">
        <f t="shared" si="0"/>
        <v>-0.32246999999998138</v>
      </c>
      <c r="F37" s="10">
        <f t="shared" si="1"/>
        <v>-52.354062790697675</v>
      </c>
      <c r="G37" s="20">
        <f t="shared" si="2"/>
        <v>99.842850877192987</v>
      </c>
      <c r="H37" s="37" t="s">
        <v>47</v>
      </c>
    </row>
    <row r="38" spans="1:8" ht="30" x14ac:dyDescent="0.25">
      <c r="A38" s="65" t="s">
        <v>27</v>
      </c>
      <c r="B38" s="59">
        <v>2568</v>
      </c>
      <c r="C38" s="13">
        <v>1032.2</v>
      </c>
      <c r="D38" s="13">
        <v>43.5</v>
      </c>
      <c r="E38" s="10">
        <f t="shared" si="0"/>
        <v>-988.7</v>
      </c>
      <c r="F38" s="10">
        <f t="shared" si="1"/>
        <v>-98.306074766355138</v>
      </c>
      <c r="G38" s="20">
        <f t="shared" si="2"/>
        <v>4.2142995543499318</v>
      </c>
      <c r="H38" s="37" t="s">
        <v>47</v>
      </c>
    </row>
    <row r="39" spans="1:8" x14ac:dyDescent="0.25">
      <c r="A39" s="65" t="s">
        <v>28</v>
      </c>
      <c r="B39" s="59">
        <v>0</v>
      </c>
      <c r="C39" s="13">
        <v>5</v>
      </c>
      <c r="D39" s="13">
        <v>5</v>
      </c>
      <c r="E39" s="10">
        <f t="shared" si="0"/>
        <v>0</v>
      </c>
      <c r="F39" s="10" t="s">
        <v>37</v>
      </c>
      <c r="G39" s="20">
        <f t="shared" si="2"/>
        <v>100</v>
      </c>
      <c r="H39" s="41"/>
    </row>
    <row r="40" spans="1:8" x14ac:dyDescent="0.25">
      <c r="A40" s="65" t="s">
        <v>29</v>
      </c>
      <c r="B40" s="59">
        <v>518</v>
      </c>
      <c r="C40" s="13">
        <v>509</v>
      </c>
      <c r="D40" s="13">
        <v>1497.4453600000002</v>
      </c>
      <c r="E40" s="10">
        <f t="shared" si="0"/>
        <v>988.44536000000016</v>
      </c>
      <c r="F40" s="10">
        <f t="shared" si="1"/>
        <v>189.08211583011587</v>
      </c>
      <c r="G40" s="20">
        <f t="shared" si="2"/>
        <v>294.19358742632619</v>
      </c>
      <c r="H40" s="37" t="s">
        <v>42</v>
      </c>
    </row>
    <row r="41" spans="1:8" s="3" customFormat="1" x14ac:dyDescent="0.25">
      <c r="A41" s="64" t="s">
        <v>30</v>
      </c>
      <c r="B41" s="58">
        <v>578380.89237999998</v>
      </c>
      <c r="C41" s="12">
        <v>639265.6706699999</v>
      </c>
      <c r="D41" s="12">
        <v>588474.13774000003</v>
      </c>
      <c r="E41" s="11">
        <f t="shared" si="0"/>
        <v>-50791.53292999987</v>
      </c>
      <c r="F41" s="11">
        <f t="shared" si="1"/>
        <v>1.7450862386665449</v>
      </c>
      <c r="G41" s="19">
        <f t="shared" si="2"/>
        <v>92.05470663288294</v>
      </c>
      <c r="H41" s="44"/>
    </row>
    <row r="42" spans="1:8" s="3" customFormat="1" ht="42.75" x14ac:dyDescent="0.25">
      <c r="A42" s="64" t="s">
        <v>31</v>
      </c>
      <c r="B42" s="58">
        <v>578380.89237999998</v>
      </c>
      <c r="C42" s="12">
        <v>639225.6706699999</v>
      </c>
      <c r="D42" s="12">
        <v>604293.98472000007</v>
      </c>
      <c r="E42" s="11">
        <f t="shared" si="0"/>
        <v>-34931.685949999839</v>
      </c>
      <c r="F42" s="11" t="s">
        <v>37</v>
      </c>
      <c r="G42" s="19">
        <f t="shared" si="2"/>
        <v>94.535312401739674</v>
      </c>
      <c r="H42" s="27"/>
    </row>
    <row r="43" spans="1:8" x14ac:dyDescent="0.25">
      <c r="A43" s="65" t="s">
        <v>32</v>
      </c>
      <c r="B43" s="59">
        <v>205881.74619999999</v>
      </c>
      <c r="C43" s="13">
        <v>238677.83992</v>
      </c>
      <c r="D43" s="13">
        <v>238677.83992</v>
      </c>
      <c r="E43" s="10">
        <f t="shared" si="0"/>
        <v>0</v>
      </c>
      <c r="F43" s="10" t="s">
        <v>37</v>
      </c>
      <c r="G43" s="20">
        <f t="shared" si="2"/>
        <v>100</v>
      </c>
      <c r="H43" s="41"/>
    </row>
    <row r="44" spans="1:8" s="3" customFormat="1" ht="45" customHeight="1" x14ac:dyDescent="0.25">
      <c r="A44" s="65" t="s">
        <v>33</v>
      </c>
      <c r="B44" s="59">
        <v>100172.69081999999</v>
      </c>
      <c r="C44" s="13">
        <v>141151.46432</v>
      </c>
      <c r="D44" s="13">
        <v>109551.55870000001</v>
      </c>
      <c r="E44" s="10">
        <f t="shared" si="0"/>
        <v>-31599.90561999999</v>
      </c>
      <c r="F44" s="10">
        <f t="shared" si="1"/>
        <v>9.3626993577050683</v>
      </c>
      <c r="G44" s="20">
        <f t="shared" si="2"/>
        <v>77.61276811952807</v>
      </c>
      <c r="H44" s="45" t="s">
        <v>57</v>
      </c>
    </row>
    <row r="45" spans="1:8" s="3" customFormat="1" ht="30" x14ac:dyDescent="0.25">
      <c r="A45" s="65" t="s">
        <v>34</v>
      </c>
      <c r="B45" s="59">
        <v>239426.34891999999</v>
      </c>
      <c r="C45" s="13">
        <v>225486.25999000002</v>
      </c>
      <c r="D45" s="13">
        <v>222372.22169999999</v>
      </c>
      <c r="E45" s="10">
        <f t="shared" si="0"/>
        <v>-3114.0382900000259</v>
      </c>
      <c r="F45" s="10">
        <f t="shared" si="1"/>
        <v>-7.1229116164229396</v>
      </c>
      <c r="G45" s="20">
        <f t="shared" si="2"/>
        <v>98.61896760798723</v>
      </c>
      <c r="H45" s="45"/>
    </row>
    <row r="46" spans="1:8" ht="15.75" thickBot="1" x14ac:dyDescent="0.3">
      <c r="A46" s="67" t="s">
        <v>35</v>
      </c>
      <c r="B46" s="60">
        <v>32900.106440000003</v>
      </c>
      <c r="C46" s="15">
        <v>33910.106439999996</v>
      </c>
      <c r="D46" s="15">
        <v>33692.364399999999</v>
      </c>
      <c r="E46" s="16">
        <f t="shared" si="0"/>
        <v>-217.74203999999736</v>
      </c>
      <c r="F46" s="16">
        <f t="shared" si="1"/>
        <v>2.4080711150428584</v>
      </c>
      <c r="G46" s="21">
        <f t="shared" si="2"/>
        <v>99.357884528067558</v>
      </c>
      <c r="H46" s="46"/>
    </row>
    <row r="47" spans="1:8" s="3" customFormat="1" ht="15.75" thickBot="1" x14ac:dyDescent="0.3">
      <c r="A47" s="62" t="s">
        <v>36</v>
      </c>
      <c r="B47" s="61">
        <f>B9+B44</f>
        <v>317529.69082000002</v>
      </c>
      <c r="C47" s="17">
        <f t="shared" ref="C47:D47" si="3">C9+C44</f>
        <v>365008.46432000003</v>
      </c>
      <c r="D47" s="17">
        <f t="shared" si="3"/>
        <v>311214.36239000002</v>
      </c>
      <c r="E47" s="17">
        <f>D47-C47</f>
        <v>-53794.101930000004</v>
      </c>
      <c r="F47" s="18">
        <f>D47/B47*100-100</f>
        <v>-1.9888938302717634</v>
      </c>
      <c r="G47" s="22" t="s">
        <v>37</v>
      </c>
      <c r="H47" s="47" t="s">
        <v>37</v>
      </c>
    </row>
  </sheetData>
  <mergeCells count="6">
    <mergeCell ref="A4:H5"/>
    <mergeCell ref="H44:H46"/>
    <mergeCell ref="H34:H35"/>
    <mergeCell ref="H12:H13"/>
    <mergeCell ref="H29:H31"/>
    <mergeCell ref="H15:H16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Шишканова Полина</dc:creator>
  <cp:lastModifiedBy>Шишканова Полина</cp:lastModifiedBy>
  <cp:lastPrinted>2025-07-09T05:52:44Z</cp:lastPrinted>
  <dcterms:created xsi:type="dcterms:W3CDTF">2021-10-22T06:51:13Z</dcterms:created>
  <dcterms:modified xsi:type="dcterms:W3CDTF">2026-07-13T06:54:25Z</dcterms:modified>
</cp:coreProperties>
</file>