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F32" i="1" l="1"/>
  <c r="F34" i="1"/>
  <c r="E34" i="1"/>
  <c r="D33" i="1"/>
  <c r="F33" i="1" s="1"/>
  <c r="C33" i="1"/>
  <c r="E33" i="1" l="1"/>
  <c r="C12" i="1"/>
  <c r="D12" i="1" l="1"/>
  <c r="F16" i="1"/>
  <c r="E16" i="1"/>
  <c r="E17" i="1" l="1"/>
  <c r="F17" i="1"/>
  <c r="C52" i="1"/>
  <c r="C50" i="1"/>
  <c r="C48" i="1"/>
  <c r="C44" i="1"/>
  <c r="C41" i="1"/>
  <c r="C35" i="1"/>
  <c r="C28" i="1"/>
  <c r="C21" i="1"/>
  <c r="C24" i="1"/>
  <c r="C19" i="1"/>
  <c r="D52" i="1"/>
  <c r="D50" i="1"/>
  <c r="D48" i="1"/>
  <c r="D44" i="1"/>
  <c r="D41" i="1"/>
  <c r="D35" i="1"/>
  <c r="D28" i="1"/>
  <c r="D24" i="1"/>
  <c r="D21" i="1"/>
  <c r="D19" i="1"/>
  <c r="D11" i="1" l="1"/>
  <c r="C11" i="1"/>
  <c r="E55" i="1"/>
  <c r="F55" i="1"/>
  <c r="E29" i="1"/>
  <c r="F29" i="1"/>
  <c r="E30" i="1"/>
  <c r="F30" i="1"/>
  <c r="F12" i="1" l="1"/>
  <c r="F13" i="1"/>
  <c r="F14" i="1"/>
  <c r="F15" i="1"/>
  <c r="F18" i="1"/>
  <c r="F19" i="1"/>
  <c r="F20" i="1"/>
  <c r="F21" i="1"/>
  <c r="F22" i="1"/>
  <c r="F24" i="1"/>
  <c r="F25" i="1"/>
  <c r="F26" i="1"/>
  <c r="F27" i="1"/>
  <c r="F28" i="1"/>
  <c r="F31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1" i="1"/>
</calcChain>
</file>

<file path=xl/sharedStrings.xml><?xml version="1.0" encoding="utf-8"?>
<sst xmlns="http://schemas.openxmlformats.org/spreadsheetml/2006/main" count="104" uniqueCount="103">
  <si>
    <t/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</si>
  <si>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</si>
  <si>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</si>
  <si>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</si>
  <si>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</si>
  <si>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</si>
  <si>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</si>
  <si>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</si>
  <si>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</si>
  <si>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</si>
  <si>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</si>
  <si>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</si>
  <si>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</si>
  <si>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</si>
  <si>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</si>
  <si>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</si>
  <si>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</si>
  <si>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</si>
  <si>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</si>
  <si>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</si>
  <si>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</si>
  <si>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</si>
  <si>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</si>
  <si>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</si>
  <si>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</si>
  <si>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</si>
  <si>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</si>
  <si>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</si>
  <si>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</si>
  <si>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</si>
  <si>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</si>
  <si>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</si>
  <si>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</si>
  <si>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</si>
  <si>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Благоустройство</t>
  </si>
  <si>
    <t>\0503\\\\\\\\\\\\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</si>
  <si>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</si>
  <si>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</si>
  <si>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</si>
  <si>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</si>
  <si>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</si>
  <si>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</si>
  <si>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</si>
  <si>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</si>
  <si>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 и оздоровление детей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</si>
  <si>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</si>
  <si>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</si>
  <si>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</si>
  <si>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</si>
  <si>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</si>
  <si>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</si>
  <si>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</si>
  <si>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</si>
  <si>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</si>
  <si>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</si>
  <si>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</si>
  <si>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</si>
  <si>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</si>
  <si>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</si>
  <si>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</si>
  <si>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</si>
  <si>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</si>
  <si>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</si>
  <si>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</si>
  <si>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</si>
  <si>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</si>
  <si>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</si>
  <si>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</si>
  <si>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</si>
  <si>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</si>
  <si>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</si>
  <si>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</si>
  <si>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</si>
  <si>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</si>
  <si>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</si>
  <si>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</si>
  <si>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\0310\\\\\\\\\\\\ \</t>
  </si>
  <si>
    <t>Обеспечение пожаной безопасности</t>
  </si>
  <si>
    <t>Отклонение от прошлого года</t>
  </si>
  <si>
    <t>муниципального района Зилаирский район Республики Башкортостан</t>
  </si>
  <si>
    <t>в сравнении с аналогичным периодом прошлого года</t>
  </si>
  <si>
    <t xml:space="preserve"> об исполнении консолидированного бюджета</t>
  </si>
  <si>
    <t>Сведения</t>
  </si>
  <si>
    <t>Наименование</t>
  </si>
  <si>
    <t>ВСЕГО РАСХОДОВ</t>
  </si>
  <si>
    <t>прирост(+), снижение(-) к прошлому году,%</t>
  </si>
  <si>
    <t>\0501\\\\\\\\\\\\ \</t>
  </si>
  <si>
    <t>\1403\\\\\\\\\\\\ \</t>
  </si>
  <si>
    <t>Жилищное хозяйство</t>
  </si>
  <si>
    <t>Прочие межбюджетные трансферты общего характера</t>
  </si>
  <si>
    <t>\0703\\\\\\\\\\\\ \</t>
  </si>
  <si>
    <t>Доплнительное образование детей</t>
  </si>
  <si>
    <t>\0107\\\\\\\\\\\\ \</t>
  </si>
  <si>
    <t>Обеспечение проведения выборов и референдумов</t>
  </si>
  <si>
    <t>\0105\\\\\\\\\\\\ \</t>
  </si>
  <si>
    <t>Судебная система</t>
  </si>
  <si>
    <t>за  2 квартал 2019, 2020 гг.</t>
  </si>
  <si>
    <t>Исполнение за 2 квартал           2019 года</t>
  </si>
  <si>
    <t>Исполнение за           2 квартал          2020 года</t>
  </si>
  <si>
    <t>ОХРАНА ОКРУЖАЮЩЕЙ СРЕДЫ</t>
  </si>
  <si>
    <t>\0600\\\\\\\\\\\\ \</t>
  </si>
  <si>
    <t>\0605\\\\\\\\\\\\ \</t>
  </si>
  <si>
    <t>Другие вопросы в области охраны 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</si>
</sst>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center" shrinkToFit="1"/>
    </xf>
    <xf numFmtId="49" fontId="3" fillId="3" borderId="3" xfId="0" quotePrefix="1" applyNumberFormat="1" applyFont="1" applyFill="1" applyBorder="1" applyAlignment="1">
      <alignment horizontal="left" vertical="center" shrinkToFit="1"/>
    </xf>
    <xf numFmtId="49" fontId="0" fillId="0" borderId="3" xfId="0" quotePrefix="1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/>
    <xf numFmtId="164" fontId="3" fillId="3" borderId="4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0" fontId="0" fillId="0" borderId="1" xfId="0" applyBorder="1"/>
    <xf numFmtId="49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49" fontId="0" fillId="4" borderId="3" xfId="0" quotePrefix="1" applyNumberFormat="1" applyFill="1" applyBorder="1" applyAlignment="1">
      <alignment horizontal="left" vertical="center" shrinkToFit="1"/>
    </xf>
    <xf numFmtId="164" fontId="0" fillId="4" borderId="4" xfId="1" applyNumberFormat="1" applyFont="1" applyFill="1" applyBorder="1" applyAlignment="1">
      <alignment horizontal="right"/>
    </xf>
    <xf numFmtId="164" fontId="0" fillId="4" borderId="1" xfId="1" applyNumberFormat="1" applyFont="1" applyFill="1" applyBorder="1" applyAlignment="1">
      <alignment horizontal="right"/>
    </xf>
    <xf numFmtId="164" fontId="5" fillId="4" borderId="1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L14" sqref="L14"/>
    </sheetView>
  </sheetViews>
  <sheetFormatPr defaultRowHeight="15" x14ac:dyDescent="0.25"/>
  <cols>
    <col min="1" max="1" width="59.5703125" customWidth="1"/>
    <col min="2" max="2" width="17.5703125" customWidth="1"/>
    <col min="3" max="3" width="14.42578125" customWidth="1"/>
    <col min="4" max="4" width="16.28515625" customWidth="1"/>
    <col min="5" max="5" width="16.42578125" customWidth="1"/>
    <col min="6" max="6" width="14" customWidth="1"/>
  </cols>
  <sheetData>
    <row r="1" spans="1:7" x14ac:dyDescent="0.25">
      <c r="A1" s="24"/>
      <c r="B1" s="25"/>
      <c r="C1" s="25"/>
    </row>
    <row r="2" spans="1:7" x14ac:dyDescent="0.25">
      <c r="A2" s="24" t="s">
        <v>0</v>
      </c>
      <c r="B2" s="25"/>
      <c r="C2" s="25"/>
    </row>
    <row r="3" spans="1:7" x14ac:dyDescent="0.25">
      <c r="A3" s="26" t="s">
        <v>82</v>
      </c>
      <c r="B3" s="26"/>
      <c r="C3" s="26"/>
      <c r="D3" s="26"/>
      <c r="E3" s="26"/>
      <c r="F3" s="26"/>
    </row>
    <row r="4" spans="1:7" x14ac:dyDescent="0.25">
      <c r="A4" s="26" t="s">
        <v>81</v>
      </c>
      <c r="B4" s="26"/>
      <c r="C4" s="26"/>
      <c r="D4" s="26"/>
      <c r="E4" s="26"/>
      <c r="F4" s="26"/>
    </row>
    <row r="5" spans="1:7" x14ac:dyDescent="0.25">
      <c r="A5" s="26" t="s">
        <v>79</v>
      </c>
      <c r="B5" s="26"/>
      <c r="C5" s="26"/>
      <c r="D5" s="26"/>
      <c r="E5" s="26"/>
      <c r="F5" s="26"/>
    </row>
    <row r="6" spans="1:7" x14ac:dyDescent="0.25">
      <c r="A6" s="26" t="s">
        <v>80</v>
      </c>
      <c r="B6" s="26"/>
      <c r="C6" s="26"/>
      <c r="D6" s="26"/>
      <c r="E6" s="26"/>
      <c r="F6" s="26"/>
    </row>
    <row r="7" spans="1:7" x14ac:dyDescent="0.25">
      <c r="A7" s="26" t="s">
        <v>96</v>
      </c>
      <c r="B7" s="26"/>
      <c r="C7" s="26"/>
      <c r="D7" s="26"/>
      <c r="E7" s="26"/>
      <c r="F7" s="26"/>
    </row>
    <row r="8" spans="1:7" x14ac:dyDescent="0.25">
      <c r="A8" s="26" t="s">
        <v>0</v>
      </c>
      <c r="B8" s="27"/>
      <c r="C8" s="27"/>
    </row>
    <row r="9" spans="1:7" x14ac:dyDescent="0.25">
      <c r="A9" s="23" t="s">
        <v>1</v>
      </c>
      <c r="B9" s="23"/>
      <c r="C9" s="23"/>
      <c r="D9" s="23"/>
      <c r="E9" s="23"/>
      <c r="F9" s="23"/>
    </row>
    <row r="10" spans="1:7" ht="60" customHeight="1" x14ac:dyDescent="0.25">
      <c r="A10" s="1" t="s">
        <v>83</v>
      </c>
      <c r="B10" s="1" t="s">
        <v>2</v>
      </c>
      <c r="C10" s="1" t="s">
        <v>97</v>
      </c>
      <c r="D10" s="1" t="s">
        <v>98</v>
      </c>
      <c r="E10" s="3" t="s">
        <v>78</v>
      </c>
      <c r="F10" s="3" t="s">
        <v>85</v>
      </c>
    </row>
    <row r="11" spans="1:7" ht="15.75" x14ac:dyDescent="0.25">
      <c r="A11" s="5" t="s">
        <v>84</v>
      </c>
      <c r="B11" s="7" t="s">
        <v>3</v>
      </c>
      <c r="C11" s="11">
        <f>C12+C19+C21+C24+C28+C35+C41+C44+C48+C50+C52+C33</f>
        <v>293468.40000000002</v>
      </c>
      <c r="D11" s="11">
        <f>D12+D19+D21+D24+D28+D35+D41+D44+D48+D50+D52+D33</f>
        <v>297992.59999999998</v>
      </c>
      <c r="E11" s="12">
        <f>D11-C11</f>
        <v>4524.1999999999534</v>
      </c>
      <c r="F11" s="13">
        <f>D11/C11*100-100</f>
        <v>1.5416310580627908</v>
      </c>
      <c r="G11" s="4"/>
    </row>
    <row r="12" spans="1:7" ht="15.75" x14ac:dyDescent="0.25">
      <c r="A12" s="6" t="s">
        <v>4</v>
      </c>
      <c r="B12" s="8" t="s">
        <v>5</v>
      </c>
      <c r="C12" s="14">
        <f>C13+C14+C15+C18+C16</f>
        <v>44765.8</v>
      </c>
      <c r="D12" s="14">
        <f>D13+D14+D15+D18+D16</f>
        <v>48098.5</v>
      </c>
      <c r="E12" s="15">
        <f t="shared" ref="E12:E54" si="0">D12-C12</f>
        <v>3332.6999999999971</v>
      </c>
      <c r="F12" s="16">
        <f t="shared" ref="F12:F54" si="1">D12/C12*100-100</f>
        <v>7.4447457657408052</v>
      </c>
    </row>
    <row r="13" spans="1:7" ht="30" x14ac:dyDescent="0.25">
      <c r="A13" s="2" t="s">
        <v>6</v>
      </c>
      <c r="B13" s="9" t="s">
        <v>7</v>
      </c>
      <c r="C13" s="17">
        <v>4469.8</v>
      </c>
      <c r="D13" s="17">
        <v>4928.3999999999996</v>
      </c>
      <c r="E13" s="18">
        <f t="shared" si="0"/>
        <v>458.59999999999945</v>
      </c>
      <c r="F13" s="19">
        <f t="shared" si="1"/>
        <v>10.25996688889883</v>
      </c>
    </row>
    <row r="14" spans="1:7" ht="45" x14ac:dyDescent="0.25">
      <c r="A14" s="2" t="s">
        <v>8</v>
      </c>
      <c r="B14" s="9" t="s">
        <v>9</v>
      </c>
      <c r="C14" s="17">
        <v>2022.1</v>
      </c>
      <c r="D14" s="17">
        <v>2001.5</v>
      </c>
      <c r="E14" s="18">
        <f t="shared" si="0"/>
        <v>-20.599999999999909</v>
      </c>
      <c r="F14" s="19">
        <f t="shared" si="1"/>
        <v>-1.0187428910538472</v>
      </c>
    </row>
    <row r="15" spans="1:7" ht="45" x14ac:dyDescent="0.25">
      <c r="A15" s="2" t="s">
        <v>10</v>
      </c>
      <c r="B15" s="9" t="s">
        <v>11</v>
      </c>
      <c r="C15" s="17">
        <v>37269</v>
      </c>
      <c r="D15" s="17">
        <v>40105</v>
      </c>
      <c r="E15" s="18">
        <f t="shared" si="0"/>
        <v>2836</v>
      </c>
      <c r="F15" s="19">
        <f t="shared" si="1"/>
        <v>7.6095414419490766</v>
      </c>
    </row>
    <row r="16" spans="1:7" ht="15.75" x14ac:dyDescent="0.25">
      <c r="A16" s="2" t="s">
        <v>95</v>
      </c>
      <c r="B16" s="9" t="s">
        <v>94</v>
      </c>
      <c r="C16" s="17">
        <v>0</v>
      </c>
      <c r="D16" s="17">
        <v>0</v>
      </c>
      <c r="E16" s="18">
        <f t="shared" si="0"/>
        <v>0</v>
      </c>
      <c r="F16" s="19" t="e">
        <f t="shared" si="1"/>
        <v>#DIV/0!</v>
      </c>
    </row>
    <row r="17" spans="1:6" ht="15.75" x14ac:dyDescent="0.25">
      <c r="A17" s="2" t="s">
        <v>93</v>
      </c>
      <c r="B17" s="9" t="s">
        <v>92</v>
      </c>
      <c r="C17" s="17">
        <v>0</v>
      </c>
      <c r="D17" s="17">
        <v>0</v>
      </c>
      <c r="E17" s="18">
        <f t="shared" si="0"/>
        <v>0</v>
      </c>
      <c r="F17" s="19" t="e">
        <f t="shared" si="1"/>
        <v>#DIV/0!</v>
      </c>
    </row>
    <row r="18" spans="1:6" ht="15.75" x14ac:dyDescent="0.25">
      <c r="A18" s="2" t="s">
        <v>12</v>
      </c>
      <c r="B18" s="9" t="s">
        <v>13</v>
      </c>
      <c r="C18" s="17">
        <v>1004.9</v>
      </c>
      <c r="D18" s="17">
        <v>1063.5999999999999</v>
      </c>
      <c r="E18" s="18">
        <f t="shared" si="0"/>
        <v>58.699999999999932</v>
      </c>
      <c r="F18" s="19">
        <f t="shared" si="1"/>
        <v>5.8413772514678044</v>
      </c>
    </row>
    <row r="19" spans="1:6" ht="15.75" x14ac:dyDescent="0.25">
      <c r="A19" s="6" t="s">
        <v>14</v>
      </c>
      <c r="B19" s="8" t="s">
        <v>15</v>
      </c>
      <c r="C19" s="14">
        <f>C20</f>
        <v>1108.0999999999999</v>
      </c>
      <c r="D19" s="14">
        <f>D20</f>
        <v>1088.2</v>
      </c>
      <c r="E19" s="15">
        <f t="shared" si="0"/>
        <v>-19.899999999999864</v>
      </c>
      <c r="F19" s="16">
        <f t="shared" si="1"/>
        <v>-1.7958667990253474</v>
      </c>
    </row>
    <row r="20" spans="1:6" ht="15.75" x14ac:dyDescent="0.25">
      <c r="A20" s="2" t="s">
        <v>16</v>
      </c>
      <c r="B20" s="9" t="s">
        <v>17</v>
      </c>
      <c r="C20" s="17">
        <v>1108.0999999999999</v>
      </c>
      <c r="D20" s="17">
        <v>1088.2</v>
      </c>
      <c r="E20" s="18">
        <f t="shared" si="0"/>
        <v>-19.899999999999864</v>
      </c>
      <c r="F20" s="19">
        <f t="shared" si="1"/>
        <v>-1.7958667990253474</v>
      </c>
    </row>
    <row r="21" spans="1:6" ht="30" x14ac:dyDescent="0.25">
      <c r="A21" s="6" t="s">
        <v>18</v>
      </c>
      <c r="B21" s="8" t="s">
        <v>19</v>
      </c>
      <c r="C21" s="14">
        <f>C22+C23</f>
        <v>2550</v>
      </c>
      <c r="D21" s="14">
        <f>D22+D23</f>
        <v>2596</v>
      </c>
      <c r="E21" s="15">
        <f t="shared" si="0"/>
        <v>46</v>
      </c>
      <c r="F21" s="16">
        <f t="shared" si="1"/>
        <v>1.8039215686274588</v>
      </c>
    </row>
    <row r="22" spans="1:6" ht="30" x14ac:dyDescent="0.25">
      <c r="A22" s="2" t="s">
        <v>20</v>
      </c>
      <c r="B22" s="9" t="s">
        <v>21</v>
      </c>
      <c r="C22" s="17">
        <v>2550</v>
      </c>
      <c r="D22" s="17">
        <v>2596</v>
      </c>
      <c r="E22" s="18">
        <f t="shared" si="0"/>
        <v>46</v>
      </c>
      <c r="F22" s="19">
        <f t="shared" si="1"/>
        <v>1.8039215686274588</v>
      </c>
    </row>
    <row r="23" spans="1:6" ht="15.75" x14ac:dyDescent="0.25">
      <c r="A23" s="2" t="s">
        <v>77</v>
      </c>
      <c r="B23" t="s">
        <v>76</v>
      </c>
      <c r="C23" s="17">
        <v>0</v>
      </c>
      <c r="D23" s="17">
        <v>0</v>
      </c>
      <c r="E23" s="18">
        <f t="shared" si="0"/>
        <v>0</v>
      </c>
      <c r="F23" s="19"/>
    </row>
    <row r="24" spans="1:6" ht="15.75" x14ac:dyDescent="0.25">
      <c r="A24" s="6" t="s">
        <v>22</v>
      </c>
      <c r="B24" s="8" t="s">
        <v>23</v>
      </c>
      <c r="C24" s="14">
        <f>C25+C26+C27</f>
        <v>25778.899999999998</v>
      </c>
      <c r="D24" s="14">
        <f>D25+D26+D27</f>
        <v>32185.7</v>
      </c>
      <c r="E24" s="15">
        <f t="shared" si="0"/>
        <v>6406.8000000000029</v>
      </c>
      <c r="F24" s="16">
        <f t="shared" si="1"/>
        <v>24.85288355981055</v>
      </c>
    </row>
    <row r="25" spans="1:6" ht="15.75" x14ac:dyDescent="0.25">
      <c r="A25" s="2" t="s">
        <v>24</v>
      </c>
      <c r="B25" s="9" t="s">
        <v>25</v>
      </c>
      <c r="C25" s="17">
        <v>3250</v>
      </c>
      <c r="D25" s="17">
        <v>2670.5</v>
      </c>
      <c r="E25" s="18">
        <f t="shared" si="0"/>
        <v>-579.5</v>
      </c>
      <c r="F25" s="19">
        <f t="shared" si="1"/>
        <v>-17.830769230769221</v>
      </c>
    </row>
    <row r="26" spans="1:6" ht="15.75" x14ac:dyDescent="0.25">
      <c r="A26" s="2" t="s">
        <v>26</v>
      </c>
      <c r="B26" s="9" t="s">
        <v>27</v>
      </c>
      <c r="C26" s="17">
        <v>17700.599999999999</v>
      </c>
      <c r="D26" s="17">
        <v>24389</v>
      </c>
      <c r="E26" s="18">
        <f t="shared" si="0"/>
        <v>6688.4000000000015</v>
      </c>
      <c r="F26" s="19">
        <f t="shared" si="1"/>
        <v>37.786289730291628</v>
      </c>
    </row>
    <row r="27" spans="1:6" ht="15.75" x14ac:dyDescent="0.25">
      <c r="A27" s="2" t="s">
        <v>28</v>
      </c>
      <c r="B27" s="9" t="s">
        <v>29</v>
      </c>
      <c r="C27" s="17">
        <v>4828.3</v>
      </c>
      <c r="D27" s="17">
        <v>5126.2</v>
      </c>
      <c r="E27" s="18">
        <f t="shared" si="0"/>
        <v>297.89999999999964</v>
      </c>
      <c r="F27" s="19">
        <f t="shared" si="1"/>
        <v>6.1698734544249447</v>
      </c>
    </row>
    <row r="28" spans="1:6" ht="15.75" x14ac:dyDescent="0.25">
      <c r="A28" s="6" t="s">
        <v>30</v>
      </c>
      <c r="B28" s="8" t="s">
        <v>31</v>
      </c>
      <c r="C28" s="14">
        <f>C29+C30+C31+C32</f>
        <v>11344.6</v>
      </c>
      <c r="D28" s="14">
        <f>D29+D30+D31+D32</f>
        <v>9278.4</v>
      </c>
      <c r="E28" s="15">
        <f t="shared" si="0"/>
        <v>-2066.2000000000007</v>
      </c>
      <c r="F28" s="16">
        <f t="shared" si="1"/>
        <v>-18.213070535761517</v>
      </c>
    </row>
    <row r="29" spans="1:6" ht="15.75" x14ac:dyDescent="0.25">
      <c r="A29" s="10" t="s">
        <v>88</v>
      </c>
      <c r="B29" s="9" t="s">
        <v>86</v>
      </c>
      <c r="C29" s="17">
        <v>136.30000000000001</v>
      </c>
      <c r="D29" s="17">
        <v>96.4</v>
      </c>
      <c r="E29" s="20">
        <f t="shared" ref="E29" si="2">D29-C29</f>
        <v>-39.900000000000006</v>
      </c>
      <c r="F29" s="21">
        <f t="shared" ref="F29" si="3">D29/C29*100-100</f>
        <v>-29.273661041819523</v>
      </c>
    </row>
    <row r="30" spans="1:6" ht="15.75" x14ac:dyDescent="0.25">
      <c r="A30" s="2" t="s">
        <v>32</v>
      </c>
      <c r="B30" s="9" t="s">
        <v>33</v>
      </c>
      <c r="C30" s="17">
        <v>652.1</v>
      </c>
      <c r="D30" s="17">
        <v>272.60000000000002</v>
      </c>
      <c r="E30" s="18">
        <f t="shared" si="0"/>
        <v>-379.5</v>
      </c>
      <c r="F30" s="19">
        <f t="shared" si="1"/>
        <v>-58.196595614169603</v>
      </c>
    </row>
    <row r="31" spans="1:6" ht="15.75" x14ac:dyDescent="0.25">
      <c r="A31" s="2" t="s">
        <v>34</v>
      </c>
      <c r="B31" s="9" t="s">
        <v>35</v>
      </c>
      <c r="C31" s="17">
        <v>9256.2000000000007</v>
      </c>
      <c r="D31" s="17">
        <v>8909.4</v>
      </c>
      <c r="E31" s="18">
        <f t="shared" si="0"/>
        <v>-346.80000000000109</v>
      </c>
      <c r="F31" s="19">
        <f t="shared" si="1"/>
        <v>-3.7466779023789627</v>
      </c>
    </row>
    <row r="32" spans="1:6" ht="30" x14ac:dyDescent="0.25">
      <c r="A32" s="2" t="s">
        <v>36</v>
      </c>
      <c r="B32" s="9" t="s">
        <v>37</v>
      </c>
      <c r="C32" s="17">
        <v>1300</v>
      </c>
      <c r="D32" s="17">
        <v>0</v>
      </c>
      <c r="E32" s="18">
        <f t="shared" si="0"/>
        <v>-1300</v>
      </c>
      <c r="F32" s="19">
        <f t="shared" si="1"/>
        <v>-100</v>
      </c>
    </row>
    <row r="33" spans="1:6" ht="15.75" x14ac:dyDescent="0.25">
      <c r="A33" s="28" t="s">
        <v>99</v>
      </c>
      <c r="B33" s="29" t="s">
        <v>100</v>
      </c>
      <c r="C33" s="32">
        <f>C34</f>
        <v>947.5</v>
      </c>
      <c r="D33" s="32">
        <f>D34</f>
        <v>246.8</v>
      </c>
      <c r="E33" s="30">
        <f t="shared" si="0"/>
        <v>-700.7</v>
      </c>
      <c r="F33" s="31">
        <f t="shared" si="1"/>
        <v>-73.952506596306065</v>
      </c>
    </row>
    <row r="34" spans="1:6" ht="15.75" x14ac:dyDescent="0.25">
      <c r="A34" s="2" t="s">
        <v>102</v>
      </c>
      <c r="B34" s="9" t="s">
        <v>101</v>
      </c>
      <c r="C34" s="17">
        <v>947.5</v>
      </c>
      <c r="D34" s="17">
        <v>246.8</v>
      </c>
      <c r="E34" s="18">
        <f t="shared" si="0"/>
        <v>-700.7</v>
      </c>
      <c r="F34" s="19">
        <f t="shared" si="1"/>
        <v>-73.952506596306065</v>
      </c>
    </row>
    <row r="35" spans="1:6" ht="15.75" x14ac:dyDescent="0.25">
      <c r="A35" s="6" t="s">
        <v>38</v>
      </c>
      <c r="B35" s="8" t="s">
        <v>39</v>
      </c>
      <c r="C35" s="14">
        <f>C36+C37+C38+C39+C40</f>
        <v>139754.70000000001</v>
      </c>
      <c r="D35" s="14">
        <f>D36+D37+D38+D39+D40</f>
        <v>143143.49999999997</v>
      </c>
      <c r="E35" s="15">
        <f>D35-C35</f>
        <v>3388.7999999999593</v>
      </c>
      <c r="F35" s="16">
        <f>D35/C35*100-100</f>
        <v>2.4248200597188969</v>
      </c>
    </row>
    <row r="36" spans="1:6" ht="15.75" x14ac:dyDescent="0.25">
      <c r="A36" s="2" t="s">
        <v>40</v>
      </c>
      <c r="B36" s="9" t="s">
        <v>41</v>
      </c>
      <c r="C36" s="17">
        <v>28137.599999999999</v>
      </c>
      <c r="D36" s="17">
        <v>29147.599999999999</v>
      </c>
      <c r="E36" s="18">
        <f t="shared" si="0"/>
        <v>1010</v>
      </c>
      <c r="F36" s="19">
        <f t="shared" si="1"/>
        <v>3.5895030137609467</v>
      </c>
    </row>
    <row r="37" spans="1:6" ht="15.75" x14ac:dyDescent="0.25">
      <c r="A37" s="2" t="s">
        <v>42</v>
      </c>
      <c r="B37" s="9" t="s">
        <v>43</v>
      </c>
      <c r="C37" s="17">
        <v>85209.9</v>
      </c>
      <c r="D37" s="17">
        <v>89365.3</v>
      </c>
      <c r="E37" s="18">
        <f t="shared" si="0"/>
        <v>4155.4000000000087</v>
      </c>
      <c r="F37" s="19">
        <f t="shared" si="1"/>
        <v>4.8766633923992515</v>
      </c>
    </row>
    <row r="38" spans="1:6" ht="15.75" x14ac:dyDescent="0.25">
      <c r="A38" s="2" t="s">
        <v>91</v>
      </c>
      <c r="B38" s="9" t="s">
        <v>90</v>
      </c>
      <c r="C38" s="17">
        <v>12000.7</v>
      </c>
      <c r="D38" s="17">
        <v>12926.4</v>
      </c>
      <c r="E38" s="18"/>
      <c r="F38" s="19"/>
    </row>
    <row r="39" spans="1:6" ht="15.75" x14ac:dyDescent="0.25">
      <c r="A39" s="2" t="s">
        <v>44</v>
      </c>
      <c r="B39" s="9" t="s">
        <v>45</v>
      </c>
      <c r="C39" s="17">
        <v>4778.6000000000004</v>
      </c>
      <c r="D39" s="17">
        <v>2299.8000000000002</v>
      </c>
      <c r="E39" s="18">
        <f t="shared" si="0"/>
        <v>-2478.8000000000002</v>
      </c>
      <c r="F39" s="19">
        <f t="shared" si="1"/>
        <v>-51.872933495165945</v>
      </c>
    </row>
    <row r="40" spans="1:6" ht="15.75" x14ac:dyDescent="0.25">
      <c r="A40" s="2" t="s">
        <v>46</v>
      </c>
      <c r="B40" s="9" t="s">
        <v>47</v>
      </c>
      <c r="C40" s="17">
        <v>9627.9</v>
      </c>
      <c r="D40" s="17">
        <v>9404.4</v>
      </c>
      <c r="E40" s="18">
        <f t="shared" si="0"/>
        <v>-223.5</v>
      </c>
      <c r="F40" s="19">
        <f t="shared" si="1"/>
        <v>-2.3213784937525332</v>
      </c>
    </row>
    <row r="41" spans="1:6" ht="15.75" x14ac:dyDescent="0.25">
      <c r="A41" s="6" t="s">
        <v>48</v>
      </c>
      <c r="B41" s="8" t="s">
        <v>49</v>
      </c>
      <c r="C41" s="14">
        <f>C42+C43</f>
        <v>27563.599999999999</v>
      </c>
      <c r="D41" s="14">
        <f>D42+D43</f>
        <v>31107</v>
      </c>
      <c r="E41" s="15">
        <f t="shared" si="0"/>
        <v>3543.4000000000015</v>
      </c>
      <c r="F41" s="16">
        <f t="shared" si="1"/>
        <v>12.855359967493357</v>
      </c>
    </row>
    <row r="42" spans="1:6" ht="15.75" x14ac:dyDescent="0.25">
      <c r="A42" s="2" t="s">
        <v>50</v>
      </c>
      <c r="B42" s="9" t="s">
        <v>51</v>
      </c>
      <c r="C42" s="17">
        <v>23335.3</v>
      </c>
      <c r="D42" s="17">
        <v>27164.799999999999</v>
      </c>
      <c r="E42" s="18">
        <f t="shared" si="0"/>
        <v>3829.5</v>
      </c>
      <c r="F42" s="19">
        <f t="shared" si="1"/>
        <v>16.410759664542553</v>
      </c>
    </row>
    <row r="43" spans="1:6" ht="15.75" x14ac:dyDescent="0.25">
      <c r="A43" s="2" t="s">
        <v>52</v>
      </c>
      <c r="B43" s="9" t="s">
        <v>53</v>
      </c>
      <c r="C43" s="17">
        <v>4228.3</v>
      </c>
      <c r="D43" s="17">
        <v>3942.2</v>
      </c>
      <c r="E43" s="18">
        <f t="shared" si="0"/>
        <v>-286.10000000000036</v>
      </c>
      <c r="F43" s="19">
        <f t="shared" si="1"/>
        <v>-6.766312702504564</v>
      </c>
    </row>
    <row r="44" spans="1:6" ht="15.75" x14ac:dyDescent="0.25">
      <c r="A44" s="6" t="s">
        <v>54</v>
      </c>
      <c r="B44" s="8" t="s">
        <v>55</v>
      </c>
      <c r="C44" s="14">
        <f>C45+C47+C46</f>
        <v>22662.199999999997</v>
      </c>
      <c r="D44" s="14">
        <f>D45+D47+D46</f>
        <v>15653.400000000001</v>
      </c>
      <c r="E44" s="15">
        <f t="shared" si="0"/>
        <v>-7008.7999999999956</v>
      </c>
      <c r="F44" s="16">
        <f t="shared" si="1"/>
        <v>-30.927270962219012</v>
      </c>
    </row>
    <row r="45" spans="1:6" ht="15.75" x14ac:dyDescent="0.25">
      <c r="A45" s="2" t="s">
        <v>56</v>
      </c>
      <c r="B45" s="9" t="s">
        <v>57</v>
      </c>
      <c r="C45" s="17">
        <v>433.9</v>
      </c>
      <c r="D45" s="17">
        <v>431</v>
      </c>
      <c r="E45" s="18">
        <f t="shared" si="0"/>
        <v>-2.8999999999999773</v>
      </c>
      <c r="F45" s="19">
        <f t="shared" si="1"/>
        <v>-0.66835676423137613</v>
      </c>
    </row>
    <row r="46" spans="1:6" ht="15.75" x14ac:dyDescent="0.25">
      <c r="A46" s="2" t="s">
        <v>58</v>
      </c>
      <c r="B46" s="9" t="s">
        <v>59</v>
      </c>
      <c r="C46" s="17">
        <v>10592.3</v>
      </c>
      <c r="D46" s="17">
        <v>5807.8</v>
      </c>
      <c r="E46" s="18">
        <f t="shared" si="0"/>
        <v>-4784.4999999999991</v>
      </c>
      <c r="F46" s="19">
        <f t="shared" si="1"/>
        <v>-45.169604335224633</v>
      </c>
    </row>
    <row r="47" spans="1:6" ht="15.75" x14ac:dyDescent="0.25">
      <c r="A47" s="2" t="s">
        <v>60</v>
      </c>
      <c r="B47" s="9" t="s">
        <v>61</v>
      </c>
      <c r="C47" s="17">
        <v>11636</v>
      </c>
      <c r="D47" s="17">
        <v>9414.6</v>
      </c>
      <c r="E47" s="18">
        <f t="shared" si="0"/>
        <v>-2221.3999999999996</v>
      </c>
      <c r="F47" s="19">
        <f t="shared" si="1"/>
        <v>-19.090752836026127</v>
      </c>
    </row>
    <row r="48" spans="1:6" ht="15.75" x14ac:dyDescent="0.25">
      <c r="A48" s="6" t="s">
        <v>62</v>
      </c>
      <c r="B48" s="8" t="s">
        <v>63</v>
      </c>
      <c r="C48" s="14">
        <f>C49</f>
        <v>599.70000000000005</v>
      </c>
      <c r="D48" s="14">
        <f>D49</f>
        <v>268.2</v>
      </c>
      <c r="E48" s="15">
        <f t="shared" si="0"/>
        <v>-331.50000000000006</v>
      </c>
      <c r="F48" s="16">
        <f t="shared" si="1"/>
        <v>-55.277638819409709</v>
      </c>
    </row>
    <row r="49" spans="1:6" ht="15.75" x14ac:dyDescent="0.25">
      <c r="A49" s="2" t="s">
        <v>64</v>
      </c>
      <c r="B49" s="9" t="s">
        <v>65</v>
      </c>
      <c r="C49" s="17">
        <v>599.70000000000005</v>
      </c>
      <c r="D49" s="17">
        <v>268.2</v>
      </c>
      <c r="E49" s="18">
        <f t="shared" si="0"/>
        <v>-331.50000000000006</v>
      </c>
      <c r="F49" s="19">
        <f t="shared" si="1"/>
        <v>-55.277638819409709</v>
      </c>
    </row>
    <row r="50" spans="1:6" ht="15.75" x14ac:dyDescent="0.25">
      <c r="A50" s="6" t="s">
        <v>66</v>
      </c>
      <c r="B50" s="8" t="s">
        <v>67</v>
      </c>
      <c r="C50" s="14">
        <f>C51</f>
        <v>220</v>
      </c>
      <c r="D50" s="14">
        <f>D51</f>
        <v>200</v>
      </c>
      <c r="E50" s="15">
        <f t="shared" si="0"/>
        <v>-20</v>
      </c>
      <c r="F50" s="16">
        <f t="shared" si="1"/>
        <v>-9.0909090909090935</v>
      </c>
    </row>
    <row r="51" spans="1:6" ht="15.75" x14ac:dyDescent="0.25">
      <c r="A51" s="2" t="s">
        <v>68</v>
      </c>
      <c r="B51" s="9" t="s">
        <v>69</v>
      </c>
      <c r="C51" s="17">
        <v>220</v>
      </c>
      <c r="D51" s="17">
        <v>200</v>
      </c>
      <c r="E51" s="18">
        <f t="shared" si="0"/>
        <v>-20</v>
      </c>
      <c r="F51" s="19">
        <f t="shared" si="1"/>
        <v>-9.0909090909090935</v>
      </c>
    </row>
    <row r="52" spans="1:6" ht="45" x14ac:dyDescent="0.25">
      <c r="A52" s="6" t="s">
        <v>70</v>
      </c>
      <c r="B52" s="8" t="s">
        <v>71</v>
      </c>
      <c r="C52" s="14">
        <f>C53+C54+C55</f>
        <v>16173.3</v>
      </c>
      <c r="D52" s="14">
        <f>D53+D54+D55</f>
        <v>14126.9</v>
      </c>
      <c r="E52" s="15">
        <f t="shared" si="0"/>
        <v>-2046.3999999999996</v>
      </c>
      <c r="F52" s="16">
        <f t="shared" si="1"/>
        <v>-12.652952706003106</v>
      </c>
    </row>
    <row r="53" spans="1:6" ht="45" x14ac:dyDescent="0.25">
      <c r="A53" s="2" t="s">
        <v>72</v>
      </c>
      <c r="B53" s="9" t="s">
        <v>73</v>
      </c>
      <c r="C53" s="17">
        <v>1707.4</v>
      </c>
      <c r="D53" s="17">
        <v>13341.5</v>
      </c>
      <c r="E53" s="18">
        <f t="shared" si="0"/>
        <v>11634.1</v>
      </c>
      <c r="F53" s="19">
        <f t="shared" si="1"/>
        <v>681.39276092304078</v>
      </c>
    </row>
    <row r="54" spans="1:6" ht="15.75" x14ac:dyDescent="0.25">
      <c r="A54" s="2" t="s">
        <v>74</v>
      </c>
      <c r="B54" s="9" t="s">
        <v>75</v>
      </c>
      <c r="C54" s="17">
        <v>10738.6</v>
      </c>
      <c r="D54" s="17">
        <v>0</v>
      </c>
      <c r="E54" s="18">
        <f t="shared" si="0"/>
        <v>-10738.6</v>
      </c>
      <c r="F54" s="19">
        <f t="shared" si="1"/>
        <v>-100</v>
      </c>
    </row>
    <row r="55" spans="1:6" ht="15.75" x14ac:dyDescent="0.25">
      <c r="A55" s="22" t="s">
        <v>89</v>
      </c>
      <c r="B55" s="9" t="s">
        <v>87</v>
      </c>
      <c r="C55" s="17">
        <v>3727.3</v>
      </c>
      <c r="D55" s="17">
        <v>785.4</v>
      </c>
      <c r="E55" s="18">
        <f t="shared" ref="E55" si="4">D55-C55</f>
        <v>-2941.9</v>
      </c>
      <c r="F55" s="19">
        <f t="shared" ref="F55" si="5">D55/C55*100-100</f>
        <v>-78.928446865022948</v>
      </c>
    </row>
  </sheetData>
  <mergeCells count="9">
    <mergeCell ref="A9:F9"/>
    <mergeCell ref="A1:C1"/>
    <mergeCell ref="A2:C2"/>
    <mergeCell ref="A8:C8"/>
    <mergeCell ref="A3:F3"/>
    <mergeCell ref="A4:F4"/>
    <mergeCell ref="A5:F5"/>
    <mergeCell ref="A6:F6"/>
    <mergeCell ref="A7:F7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2017-08-11T05:16:04Z</cp:lastPrinted>
  <dcterms:created xsi:type="dcterms:W3CDTF">2017-04-21T10:38:35Z</dcterms:created>
  <dcterms:modified xsi:type="dcterms:W3CDTF">2020-10-12T10:37:58Z</dcterms:modified>
</cp:coreProperties>
</file>