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32" activeTab="0"/>
  </bookViews>
  <sheets>
    <sheet name="консолидир" sheetId="1" r:id="rId1"/>
  </sheets>
  <definedNames>
    <definedName name="_xlnm.Print_Titles" localSheetId="0">'консолидир'!$9:$9</definedName>
  </definedNames>
  <calcPr fullCalcOnLoad="1"/>
</workbook>
</file>

<file path=xl/sharedStrings.xml><?xml version="1.0" encoding="utf-8"?>
<sst xmlns="http://schemas.openxmlformats.org/spreadsheetml/2006/main" count="42" uniqueCount="42">
  <si>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</si>
  <si>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</si>
  <si>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</si>
  <si>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</si>
  <si>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</si>
  <si>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</si>
  <si>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</si>
  <si>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</si>
  <si>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</si>
  <si>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</si>
  <si>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</si>
  <si>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</si>
  <si>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</si>
  <si>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</si>
  <si>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</si>
  <si>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</si>
  <si>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</si>
  <si>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</si>
  <si>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</si>
  <si>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</si>
  <si>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</si>
  <si>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</si>
  <si>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Исполнено в 2018г.</t>
  </si>
  <si>
    <t>Налог на имущество организаций по имуществу, не входящему в Единую систему газоснабжения</t>
  </si>
  <si>
    <t xml:space="preserve">Заместитель главы Администрации - </t>
  </si>
  <si>
    <t>С.В. Парфенова</t>
  </si>
  <si>
    <t>Начальник финансового управления</t>
  </si>
  <si>
    <t>Исполнено в 2019г.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</si>
  <si>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</si>
  <si>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</si>
  <si>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</si>
  <si>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</si>
  <si>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</si>
  <si>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</si>
  <si>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</si>
  <si>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</si>
  <si>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</si>
  <si>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</si>
  <si>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</si>
  <si>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НАЛОГИ, СБОРЫ И РЕГУЛЯРНЫЕ ПЛАТЕЖИ ЗА ПОЛЬЗОВАНИЕ ПРИРОДНЫМИ РЕСУРСАМИ</t>
  </si>
  <si>
    <t>Утвержденный план на 2019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</si>
  <si>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муниципального района Зилаирский район Республики Башкортостан значениями и с уточненными значениями с учётом внесенных изменений муниципального района Зилаирский район РБ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</si>
</sst>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1" applyNumberFormat="1" applyFont="1" applyBorder="1" applyAlignment="1">
      <alignment horizontal="right" vertical="center" shrinkToFit="1"/>
    </xf>
    <xf numFmtId="180" fontId="4" fillId="33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shrinkToFit="1"/>
    </xf>
    <xf numFmtId="180" fontId="3" fillId="34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Border="1" applyAlignment="1">
      <alignment horizontal="center" vertical="center" shrinkToFit="1"/>
    </xf>
    <xf numFmtId="180" fontId="3" fillId="32" borderId="10" xfId="61" applyNumberFormat="1" applyFont="1" applyFill="1" applyBorder="1" applyAlignment="1">
      <alignment horizontal="center" vertical="center" shrinkToFit="1"/>
    </xf>
    <xf numFmtId="180" fontId="3" fillId="33" borderId="10" xfId="61" applyNumberFormat="1" applyFont="1" applyFill="1" applyBorder="1" applyAlignment="1">
      <alignment horizontal="center" vertical="center" shrinkToFit="1"/>
    </xf>
    <xf numFmtId="180" fontId="3" fillId="34" borderId="10" xfId="61" applyNumberFormat="1" applyFont="1" applyFill="1" applyBorder="1" applyAlignment="1">
      <alignment horizontal="center" vertical="center" shrinkToFit="1"/>
    </xf>
    <xf numFmtId="180" fontId="4" fillId="32" borderId="10" xfId="61" applyNumberFormat="1" applyFont="1" applyFill="1" applyBorder="1" applyAlignment="1">
      <alignment horizontal="right" vertical="center" shrinkToFit="1"/>
    </xf>
    <xf numFmtId="180" fontId="3" fillId="32" borderId="10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1" applyNumberFormat="1" applyFont="1" applyFill="1" applyBorder="1" applyAlignment="1">
      <alignment horizontal="center" vertical="center" wrapText="1"/>
    </xf>
    <xf numFmtId="180" fontId="7" fillId="33" borderId="10" xfId="61" applyNumberFormat="1" applyFont="1" applyFill="1" applyBorder="1" applyAlignment="1">
      <alignment horizontal="right" vertical="center" wrapText="1"/>
    </xf>
    <xf numFmtId="180" fontId="7" fillId="33" borderId="10" xfId="61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1" applyNumberFormat="1" applyFont="1" applyFill="1" applyBorder="1" applyAlignment="1">
      <alignment horizontal="center" vertical="center" wrapText="1"/>
    </xf>
    <xf numFmtId="180" fontId="4" fillId="0" borderId="10" xfId="61" applyNumberFormat="1" applyFont="1" applyFill="1" applyBorder="1" applyAlignment="1">
      <alignment horizontal="right" vertical="center" wrapText="1"/>
    </xf>
    <xf numFmtId="180" fontId="4" fillId="0" borderId="10" xfId="61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="70" zoomScaleNormal="75" zoomScaleSheetLayoutView="70" zoomScalePageLayoutView="0" workbookViewId="0" topLeftCell="B19">
      <selection activeCell="B35" sqref="B35:C35"/>
    </sheetView>
  </sheetViews>
  <sheetFormatPr defaultColWidth="9.00390625" defaultRowHeight="12.75"/>
  <cols>
    <col min="1" max="1" width="53.50390625" style="0" customWidth="1"/>
    <col min="2" max="2" width="17.50390625" style="0" customWidth="1"/>
    <col min="3" max="3" width="16.00390625" style="0" customWidth="1"/>
    <col min="4" max="4" width="16.375" style="0" customWidth="1"/>
    <col min="5" max="7" width="16.125" style="0" customWidth="1"/>
    <col min="8" max="9" width="14.50390625" style="0" customWidth="1"/>
  </cols>
  <sheetData>
    <row r="1" spans="1:8" ht="12.75">
      <c r="A1" s="32"/>
      <c r="B1" s="32"/>
      <c r="C1" s="32"/>
      <c r="D1" s="33"/>
      <c r="E1" s="33"/>
      <c r="F1" s="33"/>
      <c r="G1" s="33"/>
      <c r="H1" s="33"/>
    </row>
    <row r="2" spans="1:8" s="34" customFormat="1" ht="12.75">
      <c r="A2" s="36"/>
      <c r="B2" s="36"/>
      <c r="C2" s="36"/>
      <c r="D2" s="37"/>
      <c r="E2" s="37"/>
      <c r="F2" s="37"/>
      <c r="G2" s="37"/>
      <c r="H2" s="37"/>
    </row>
    <row r="3" spans="1:9" ht="12.75">
      <c r="A3" s="38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17.2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7.2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8" ht="12.75">
      <c r="A7" s="28" t="s">
        <v>18</v>
      </c>
      <c r="B7" s="28"/>
      <c r="C7" s="28"/>
      <c r="D7" s="29"/>
      <c r="E7" s="29"/>
      <c r="F7" s="29"/>
      <c r="G7" s="29"/>
      <c r="H7" s="29"/>
    </row>
    <row r="8" spans="1:8" ht="12.75">
      <c r="A8" s="30" t="s">
        <v>9</v>
      </c>
      <c r="B8" s="30"/>
      <c r="C8" s="30"/>
      <c r="D8" s="31"/>
      <c r="E8" s="31"/>
      <c r="F8" s="31"/>
      <c r="G8" s="31"/>
      <c r="H8" s="31"/>
    </row>
    <row r="9" spans="1:9" ht="63" customHeight="1">
      <c r="A9" s="1" t="s">
        <v>6</v>
      </c>
      <c r="B9" s="4" t="s">
        <v>22</v>
      </c>
      <c r="C9" s="35" t="s">
        <v>40</v>
      </c>
      <c r="D9" s="1" t="s">
        <v>7</v>
      </c>
      <c r="E9" s="4" t="s">
        <v>27</v>
      </c>
      <c r="F9" s="1" t="s">
        <v>10</v>
      </c>
      <c r="G9" s="1" t="s">
        <v>11</v>
      </c>
      <c r="H9" s="4" t="s">
        <v>14</v>
      </c>
      <c r="I9" s="25" t="s">
        <v>15</v>
      </c>
    </row>
    <row r="10" spans="1:9" ht="24.75" customHeight="1">
      <c r="A10" s="2" t="s">
        <v>12</v>
      </c>
      <c r="B10" s="10">
        <f>SUM(B11,B12,B13,B18,B22,B23,B24)</f>
        <v>121629.9</v>
      </c>
      <c r="C10" s="10">
        <f>SUM(C11,C12,C13,C18,C22,C23,C24)</f>
        <v>109059.5</v>
      </c>
      <c r="D10" s="10">
        <f>SUM(D11,D12,D13,D18,D22,D23,D24)</f>
        <v>118373.1</v>
      </c>
      <c r="E10" s="10">
        <f>SUM(E11,E12,E13,E18,E22,E23,E24)</f>
        <v>131164.5</v>
      </c>
      <c r="F10" s="16">
        <f>SUM(F11,F12,F13,F18,F22,F23,F24)</f>
        <v>12791.399999999989</v>
      </c>
      <c r="G10" s="16">
        <f>SUM(G11,G12,G13,G18,G22,G23,G24)</f>
        <v>9534.599999999991</v>
      </c>
      <c r="H10" s="8">
        <f aca="true" t="shared" si="0" ref="H10:H34">E10/D10*100</f>
        <v>110.80600237722929</v>
      </c>
      <c r="I10" s="8">
        <f aca="true" t="shared" si="1" ref="I10:I32">E10/B10*100</f>
        <v>107.83902642360144</v>
      </c>
    </row>
    <row r="11" spans="1:9" ht="20.25" customHeight="1">
      <c r="A11" s="3" t="s">
        <v>28</v>
      </c>
      <c r="B11" s="13">
        <v>82897.8</v>
      </c>
      <c r="C11" s="13">
        <v>75573</v>
      </c>
      <c r="D11" s="11">
        <v>78412.6</v>
      </c>
      <c r="E11" s="13">
        <v>87252.2</v>
      </c>
      <c r="F11" s="6">
        <f>E11-D11</f>
        <v>8839.599999999991</v>
      </c>
      <c r="G11" s="24">
        <f aca="true" t="shared" si="2" ref="G11:G24">E11-B11</f>
        <v>4354.399999999994</v>
      </c>
      <c r="H11" s="7">
        <f t="shared" si="0"/>
        <v>111.27318823760466</v>
      </c>
      <c r="I11" s="15">
        <f t="shared" si="1"/>
        <v>105.25273288314042</v>
      </c>
    </row>
    <row r="12" spans="1:9" ht="20.25" customHeight="1">
      <c r="A12" s="3" t="s">
        <v>21</v>
      </c>
      <c r="B12" s="13">
        <v>14519.7</v>
      </c>
      <c r="C12" s="13">
        <v>13730</v>
      </c>
      <c r="D12" s="11">
        <v>13730</v>
      </c>
      <c r="E12" s="13">
        <v>16726.1</v>
      </c>
      <c r="F12" s="6">
        <f aca="true" t="shared" si="3" ref="F12:F24">E12-D12</f>
        <v>2996.0999999999985</v>
      </c>
      <c r="G12" s="24">
        <f t="shared" si="2"/>
        <v>2206.399999999998</v>
      </c>
      <c r="H12" s="7">
        <f t="shared" si="0"/>
        <v>121.82155863073561</v>
      </c>
      <c r="I12" s="15">
        <f t="shared" si="1"/>
        <v>115.19590625150656</v>
      </c>
    </row>
    <row r="13" spans="1:9" ht="20.25" customHeight="1">
      <c r="A13" s="3" t="s">
        <v>29</v>
      </c>
      <c r="B13" s="13">
        <v>10837.2</v>
      </c>
      <c r="C13" s="13">
        <v>11055</v>
      </c>
      <c r="D13" s="11">
        <v>14655.6</v>
      </c>
      <c r="E13" s="13">
        <v>15373</v>
      </c>
      <c r="F13" s="6">
        <f t="shared" si="3"/>
        <v>717.3999999999996</v>
      </c>
      <c r="G13" s="24">
        <f t="shared" si="2"/>
        <v>4535.799999999999</v>
      </c>
      <c r="H13" s="7">
        <f t="shared" si="0"/>
        <v>104.89505717950817</v>
      </c>
      <c r="I13" s="15">
        <f t="shared" si="1"/>
        <v>141.85398442402095</v>
      </c>
    </row>
    <row r="14" spans="1:9" ht="30">
      <c r="A14" s="3" t="s">
        <v>0</v>
      </c>
      <c r="B14" s="13">
        <v>7617.4</v>
      </c>
      <c r="C14" s="13">
        <v>7000</v>
      </c>
      <c r="D14" s="11">
        <v>11368.4</v>
      </c>
      <c r="E14" s="13">
        <v>11924.2</v>
      </c>
      <c r="F14" s="6">
        <f t="shared" si="3"/>
        <v>555.8000000000011</v>
      </c>
      <c r="G14" s="24">
        <f t="shared" si="2"/>
        <v>4306.800000000001</v>
      </c>
      <c r="H14" s="7">
        <f t="shared" si="0"/>
        <v>104.88899053516766</v>
      </c>
      <c r="I14" s="15">
        <f t="shared" si="1"/>
        <v>156.53897655367973</v>
      </c>
    </row>
    <row r="15" spans="1:9" ht="30">
      <c r="A15" s="3" t="s">
        <v>1</v>
      </c>
      <c r="B15" s="13">
        <v>2770.4</v>
      </c>
      <c r="C15" s="13">
        <v>3480</v>
      </c>
      <c r="D15" s="11">
        <v>2399.9</v>
      </c>
      <c r="E15" s="13">
        <v>2529</v>
      </c>
      <c r="F15" s="6">
        <f t="shared" si="3"/>
        <v>129.0999999999999</v>
      </c>
      <c r="G15" s="24">
        <f t="shared" si="2"/>
        <v>-241.4000000000001</v>
      </c>
      <c r="H15" s="7">
        <f t="shared" si="0"/>
        <v>105.37939080795033</v>
      </c>
      <c r="I15" s="15">
        <f t="shared" si="1"/>
        <v>91.28645682933872</v>
      </c>
    </row>
    <row r="16" spans="1:9" ht="18" customHeight="1">
      <c r="A16" s="3" t="s">
        <v>2</v>
      </c>
      <c r="B16" s="13">
        <v>426.5</v>
      </c>
      <c r="C16" s="13">
        <v>545</v>
      </c>
      <c r="D16" s="11">
        <v>824.3</v>
      </c>
      <c r="E16" s="13">
        <v>853.5</v>
      </c>
      <c r="F16" s="6">
        <f t="shared" si="3"/>
        <v>29.200000000000045</v>
      </c>
      <c r="G16" s="24">
        <f t="shared" si="2"/>
        <v>427</v>
      </c>
      <c r="H16" s="7">
        <f t="shared" si="0"/>
        <v>103.54239961179184</v>
      </c>
      <c r="I16" s="15">
        <f t="shared" si="1"/>
        <v>200.11723329425558</v>
      </c>
    </row>
    <row r="17" spans="1:9" ht="33.75" customHeight="1">
      <c r="A17" s="3" t="s">
        <v>19</v>
      </c>
      <c r="B17" s="13">
        <v>22.8</v>
      </c>
      <c r="C17" s="13">
        <v>30</v>
      </c>
      <c r="D17" s="11">
        <v>63</v>
      </c>
      <c r="E17" s="13">
        <v>66.3</v>
      </c>
      <c r="F17" s="6">
        <f t="shared" si="3"/>
        <v>3.299999999999997</v>
      </c>
      <c r="G17" s="24">
        <f t="shared" si="2"/>
        <v>43.5</v>
      </c>
      <c r="H17" s="7">
        <f t="shared" si="0"/>
        <v>105.23809523809524</v>
      </c>
      <c r="I17" s="15">
        <f t="shared" si="1"/>
        <v>290.78947368421046</v>
      </c>
    </row>
    <row r="18" spans="1:9" ht="16.5" customHeight="1">
      <c r="A18" s="3" t="s">
        <v>30</v>
      </c>
      <c r="B18" s="13">
        <v>11365.2</v>
      </c>
      <c r="C18" s="13">
        <v>7177</v>
      </c>
      <c r="D18" s="11">
        <v>9673</v>
      </c>
      <c r="E18" s="13">
        <v>9831.3</v>
      </c>
      <c r="F18" s="6">
        <f t="shared" si="3"/>
        <v>158.29999999999927</v>
      </c>
      <c r="G18" s="24">
        <f t="shared" si="2"/>
        <v>-1533.9000000000015</v>
      </c>
      <c r="H18" s="7">
        <f t="shared" si="0"/>
        <v>101.63651400806368</v>
      </c>
      <c r="I18" s="15">
        <f t="shared" si="1"/>
        <v>86.50353711329319</v>
      </c>
    </row>
    <row r="19" spans="1:9" ht="18" customHeight="1">
      <c r="A19" s="3" t="s">
        <v>3</v>
      </c>
      <c r="B19" s="13">
        <v>1088</v>
      </c>
      <c r="C19" s="13">
        <v>887</v>
      </c>
      <c r="D19" s="11">
        <v>1389.8</v>
      </c>
      <c r="E19" s="13">
        <v>1438.4</v>
      </c>
      <c r="F19" s="6">
        <f t="shared" si="3"/>
        <v>48.600000000000136</v>
      </c>
      <c r="G19" s="24">
        <f t="shared" si="2"/>
        <v>350.4000000000001</v>
      </c>
      <c r="H19" s="7">
        <f t="shared" si="0"/>
        <v>103.49690602964456</v>
      </c>
      <c r="I19" s="15">
        <f t="shared" si="1"/>
        <v>132.2058823529412</v>
      </c>
    </row>
    <row r="20" spans="1:9" ht="33" customHeight="1">
      <c r="A20" s="3" t="s">
        <v>23</v>
      </c>
      <c r="B20" s="13">
        <v>1769</v>
      </c>
      <c r="C20" s="13">
        <v>1500</v>
      </c>
      <c r="D20" s="11">
        <v>892</v>
      </c>
      <c r="E20" s="13">
        <v>936.7</v>
      </c>
      <c r="F20" s="6">
        <f t="shared" si="3"/>
        <v>44.700000000000045</v>
      </c>
      <c r="G20" s="24">
        <f t="shared" si="2"/>
        <v>-832.3</v>
      </c>
      <c r="H20" s="7">
        <f t="shared" si="0"/>
        <v>105.01121076233184</v>
      </c>
      <c r="I20" s="15">
        <f t="shared" si="1"/>
        <v>52.95081967213115</v>
      </c>
    </row>
    <row r="21" spans="1:9" ht="18.75" customHeight="1">
      <c r="A21" s="3" t="s">
        <v>4</v>
      </c>
      <c r="B21" s="13">
        <v>8508.2</v>
      </c>
      <c r="C21" s="13">
        <v>4790</v>
      </c>
      <c r="D21" s="11">
        <v>7391.2</v>
      </c>
      <c r="E21" s="13">
        <v>7456.2</v>
      </c>
      <c r="F21" s="6">
        <f t="shared" si="3"/>
        <v>65</v>
      </c>
      <c r="G21" s="24">
        <f t="shared" si="2"/>
        <v>-1052.000000000001</v>
      </c>
      <c r="H21" s="7">
        <f t="shared" si="0"/>
        <v>100.87942418010607</v>
      </c>
      <c r="I21" s="15">
        <f t="shared" si="1"/>
        <v>87.63545755859053</v>
      </c>
    </row>
    <row r="22" spans="1:9" ht="35.25" customHeight="1">
      <c r="A22" s="3" t="s">
        <v>39</v>
      </c>
      <c r="B22" s="13">
        <v>17.4</v>
      </c>
      <c r="C22" s="13">
        <v>0</v>
      </c>
      <c r="D22" s="11">
        <v>178</v>
      </c>
      <c r="E22" s="13">
        <v>181.8</v>
      </c>
      <c r="F22" s="6">
        <f t="shared" si="3"/>
        <v>3.8000000000000114</v>
      </c>
      <c r="G22" s="24">
        <f t="shared" si="2"/>
        <v>164.4</v>
      </c>
      <c r="H22" s="7">
        <f t="shared" si="0"/>
        <v>102.13483146067416</v>
      </c>
      <c r="I22" s="15">
        <f t="shared" si="1"/>
        <v>1044.8275862068965</v>
      </c>
    </row>
    <row r="23" spans="1:9" ht="15">
      <c r="A23" s="3" t="s">
        <v>31</v>
      </c>
      <c r="B23" s="13">
        <v>1992.6</v>
      </c>
      <c r="C23" s="13">
        <v>1524.5</v>
      </c>
      <c r="D23" s="11">
        <v>1723.7</v>
      </c>
      <c r="E23" s="13">
        <v>1799.9</v>
      </c>
      <c r="F23" s="6">
        <f t="shared" si="3"/>
        <v>76.20000000000005</v>
      </c>
      <c r="G23" s="24">
        <f t="shared" si="2"/>
        <v>-192.69999999999982</v>
      </c>
      <c r="H23" s="7">
        <f t="shared" si="0"/>
        <v>104.42072286360735</v>
      </c>
      <c r="I23" s="15">
        <f t="shared" si="1"/>
        <v>90.3292181069959</v>
      </c>
    </row>
    <row r="24" spans="1:9" ht="52.5" customHeight="1">
      <c r="A24" s="3" t="s">
        <v>32</v>
      </c>
      <c r="B24" s="13">
        <v>0</v>
      </c>
      <c r="C24" s="13">
        <v>0</v>
      </c>
      <c r="D24" s="11">
        <v>0.2</v>
      </c>
      <c r="E24" s="13">
        <v>0.2</v>
      </c>
      <c r="F24" s="6">
        <f t="shared" si="3"/>
        <v>0</v>
      </c>
      <c r="G24" s="24">
        <f t="shared" si="2"/>
        <v>0.2</v>
      </c>
      <c r="H24" s="7">
        <f t="shared" si="0"/>
        <v>100</v>
      </c>
      <c r="I24" s="15"/>
    </row>
    <row r="25" spans="1:9" ht="24.75" customHeight="1">
      <c r="A25" s="2" t="s">
        <v>13</v>
      </c>
      <c r="B25" s="12">
        <f>SUM(B26:B31)</f>
        <v>11537.9</v>
      </c>
      <c r="C25" s="12">
        <f>SUM(C26:C31)</f>
        <v>5905</v>
      </c>
      <c r="D25" s="12">
        <f>SUM(D26:D31)</f>
        <v>9468.6</v>
      </c>
      <c r="E25" s="12">
        <f>SUM(E26:E31)</f>
        <v>9850.8</v>
      </c>
      <c r="F25" s="8">
        <f>SUM(F26:F31)</f>
        <v>382.2000000000001</v>
      </c>
      <c r="G25" s="8">
        <f>SUM(G26:G31)</f>
        <v>-1687.1000000000006</v>
      </c>
      <c r="H25" s="8">
        <f t="shared" si="0"/>
        <v>104.03649958811228</v>
      </c>
      <c r="I25" s="8">
        <f t="shared" si="1"/>
        <v>85.37775505074579</v>
      </c>
    </row>
    <row r="26" spans="1:9" ht="45" customHeight="1">
      <c r="A26" s="3" t="s">
        <v>33</v>
      </c>
      <c r="B26" s="13">
        <v>4924.8</v>
      </c>
      <c r="C26" s="13">
        <v>3100</v>
      </c>
      <c r="D26" s="11">
        <v>5063.4</v>
      </c>
      <c r="E26" s="13">
        <v>5293.2</v>
      </c>
      <c r="F26" s="6">
        <f aca="true" t="shared" si="4" ref="F26:F31">E26-D26</f>
        <v>229.80000000000018</v>
      </c>
      <c r="G26" s="24">
        <f aca="true" t="shared" si="5" ref="G26:G31">E26-B26</f>
        <v>368.39999999999964</v>
      </c>
      <c r="H26" s="7">
        <f t="shared" si="0"/>
        <v>104.53845242327291</v>
      </c>
      <c r="I26" s="15">
        <f t="shared" si="1"/>
        <v>107.48050682261207</v>
      </c>
    </row>
    <row r="27" spans="1:9" ht="30">
      <c r="A27" s="3" t="s">
        <v>34</v>
      </c>
      <c r="B27" s="13">
        <v>111.5</v>
      </c>
      <c r="C27" s="13">
        <v>100</v>
      </c>
      <c r="D27" s="11">
        <v>25</v>
      </c>
      <c r="E27" s="13">
        <v>25.3</v>
      </c>
      <c r="F27" s="6">
        <f t="shared" si="4"/>
        <v>0.3000000000000007</v>
      </c>
      <c r="G27" s="24">
        <f t="shared" si="5"/>
        <v>-86.2</v>
      </c>
      <c r="H27" s="7">
        <f>E27/D27*100</f>
        <v>101.2</v>
      </c>
      <c r="I27" s="15">
        <f t="shared" si="1"/>
        <v>22.690582959641254</v>
      </c>
    </row>
    <row r="28" spans="1:9" ht="33" customHeight="1">
      <c r="A28" s="3" t="s">
        <v>35</v>
      </c>
      <c r="B28" s="13">
        <v>2.3</v>
      </c>
      <c r="C28" s="13">
        <v>5</v>
      </c>
      <c r="D28" s="11">
        <v>562.2</v>
      </c>
      <c r="E28" s="13">
        <v>640</v>
      </c>
      <c r="F28" s="6">
        <f t="shared" si="4"/>
        <v>77.79999999999995</v>
      </c>
      <c r="G28" s="24">
        <f t="shared" si="5"/>
        <v>637.7</v>
      </c>
      <c r="H28" s="7">
        <f>E28/D28*100</f>
        <v>113.83849163998576</v>
      </c>
      <c r="I28" s="15">
        <f t="shared" si="1"/>
        <v>27826.086956521744</v>
      </c>
    </row>
    <row r="29" spans="1:9" ht="29.25" customHeight="1">
      <c r="A29" s="3" t="s">
        <v>36</v>
      </c>
      <c r="B29" s="13">
        <v>2446.8</v>
      </c>
      <c r="C29" s="13">
        <v>1500</v>
      </c>
      <c r="D29" s="11">
        <v>1903.9</v>
      </c>
      <c r="E29" s="13">
        <v>1916.5</v>
      </c>
      <c r="F29" s="6">
        <f t="shared" si="4"/>
        <v>12.599999999999909</v>
      </c>
      <c r="G29" s="24">
        <f t="shared" si="5"/>
        <v>-530.3000000000002</v>
      </c>
      <c r="H29" s="7">
        <f t="shared" si="0"/>
        <v>100.66179946425757</v>
      </c>
      <c r="I29" s="15">
        <f t="shared" si="1"/>
        <v>78.32679418015367</v>
      </c>
    </row>
    <row r="30" spans="1:9" ht="17.25" customHeight="1">
      <c r="A30" s="3" t="s">
        <v>37</v>
      </c>
      <c r="B30" s="13">
        <v>1439.6</v>
      </c>
      <c r="C30" s="13">
        <v>1200</v>
      </c>
      <c r="D30" s="11">
        <v>1458.6</v>
      </c>
      <c r="E30" s="13">
        <v>1519.3</v>
      </c>
      <c r="F30" s="6">
        <f t="shared" si="4"/>
        <v>60.700000000000045</v>
      </c>
      <c r="G30" s="24">
        <f t="shared" si="5"/>
        <v>79.70000000000005</v>
      </c>
      <c r="H30" s="7">
        <f t="shared" si="0"/>
        <v>104.16152474976003</v>
      </c>
      <c r="I30" s="15">
        <f t="shared" si="1"/>
        <v>105.53626007224229</v>
      </c>
    </row>
    <row r="31" spans="1:9" ht="18.75" customHeight="1">
      <c r="A31" s="3" t="s">
        <v>38</v>
      </c>
      <c r="B31" s="13">
        <v>2612.9</v>
      </c>
      <c r="C31" s="13">
        <v>0</v>
      </c>
      <c r="D31" s="11">
        <v>455.5</v>
      </c>
      <c r="E31" s="13">
        <v>456.5</v>
      </c>
      <c r="F31" s="6">
        <f t="shared" si="4"/>
        <v>1</v>
      </c>
      <c r="G31" s="24">
        <f t="shared" si="5"/>
        <v>-2156.4</v>
      </c>
      <c r="H31" s="7">
        <f t="shared" si="0"/>
        <v>100.21953896816684</v>
      </c>
      <c r="I31" s="15">
        <f t="shared" si="1"/>
        <v>17.471009223468176</v>
      </c>
    </row>
    <row r="32" spans="1:9" ht="30.75">
      <c r="A32" s="2" t="s">
        <v>16</v>
      </c>
      <c r="B32" s="10">
        <f>B10+B25</f>
        <v>133167.8</v>
      </c>
      <c r="C32" s="10">
        <f>C10+C25</f>
        <v>114964.5</v>
      </c>
      <c r="D32" s="10">
        <f>D10+D25</f>
        <v>127841.70000000001</v>
      </c>
      <c r="E32" s="10">
        <f>E10+E25</f>
        <v>141015.3</v>
      </c>
      <c r="F32" s="8">
        <f>E32-D32</f>
        <v>13173.599999999977</v>
      </c>
      <c r="G32" s="16">
        <f>G10+G25</f>
        <v>7847.499999999991</v>
      </c>
      <c r="H32" s="8">
        <f t="shared" si="0"/>
        <v>110.30461891542429</v>
      </c>
      <c r="I32" s="8">
        <f t="shared" si="1"/>
        <v>105.89294108635872</v>
      </c>
    </row>
    <row r="33" spans="1:9" ht="30">
      <c r="A33" s="21" t="s">
        <v>17</v>
      </c>
      <c r="B33" s="22">
        <f>B32/B35*100</f>
        <v>20.902421264597756</v>
      </c>
      <c r="C33" s="22">
        <f>C32/C35*100</f>
        <v>21.59313374240227</v>
      </c>
      <c r="D33" s="22">
        <f>D32/D35*100</f>
        <v>18.320080685239866</v>
      </c>
      <c r="E33" s="22">
        <f>E32/E35*100</f>
        <v>19.891542201675815</v>
      </c>
      <c r="F33" s="23"/>
      <c r="G33" s="23"/>
      <c r="H33" s="24"/>
      <c r="I33" s="24"/>
    </row>
    <row r="34" spans="1:9" ht="21.75" customHeight="1">
      <c r="A34" s="5" t="s">
        <v>5</v>
      </c>
      <c r="B34" s="14">
        <v>503924.9</v>
      </c>
      <c r="C34" s="14">
        <v>417447.8</v>
      </c>
      <c r="D34" s="14">
        <v>569981.1</v>
      </c>
      <c r="E34" s="14">
        <v>567905.6</v>
      </c>
      <c r="F34" s="9">
        <f>E34-D34</f>
        <v>-2075.5</v>
      </c>
      <c r="G34" s="9">
        <f>E34-B34</f>
        <v>63980.69999999995</v>
      </c>
      <c r="H34" s="9">
        <f t="shared" si="0"/>
        <v>99.63586511903641</v>
      </c>
      <c r="I34" s="9">
        <f>E34/B34*100</f>
        <v>112.69647520890513</v>
      </c>
    </row>
    <row r="35" spans="1:9" ht="21.75" customHeight="1">
      <c r="A35" s="17" t="s">
        <v>8</v>
      </c>
      <c r="B35" s="18">
        <f>B32+B34</f>
        <v>637092.7</v>
      </c>
      <c r="C35" s="18">
        <f>C32+C34</f>
        <v>532412.3</v>
      </c>
      <c r="D35" s="18">
        <f>D32+D34</f>
        <v>697822.8</v>
      </c>
      <c r="E35" s="18">
        <f>E32+E34</f>
        <v>708920.8999999999</v>
      </c>
      <c r="F35" s="19">
        <f>F32+F34</f>
        <v>11098.099999999977</v>
      </c>
      <c r="G35" s="19">
        <f>G32+G34</f>
        <v>71828.19999999994</v>
      </c>
      <c r="H35" s="20">
        <f>E35/D35*100</f>
        <v>101.59038942264425</v>
      </c>
      <c r="I35" s="20">
        <f>E35/B35*100</f>
        <v>111.27437184572982</v>
      </c>
    </row>
    <row r="37" spans="1:3" ht="17.25">
      <c r="A37" s="26" t="s">
        <v>24</v>
      </c>
      <c r="B37" s="26"/>
      <c r="C37" s="26"/>
    </row>
    <row r="38" spans="1:4" ht="17.25">
      <c r="A38" s="26" t="s">
        <v>26</v>
      </c>
      <c r="B38" s="26" t="s">
        <v>20</v>
      </c>
      <c r="C38" s="26"/>
      <c r="D38" s="27" t="s">
        <v>25</v>
      </c>
    </row>
  </sheetData>
  <sheetProtection/>
  <mergeCells count="4">
    <mergeCell ref="A7:H7"/>
    <mergeCell ref="A8:H8"/>
    <mergeCell ref="A1:H1"/>
    <mergeCell ref="A3:I6"/>
  </mergeCells>
  <printOptions horizontalCentered="1"/>
  <pageMargins left="0.2" right="0.2" top="0.4" bottom="0.2" header="0" footer="0"/>
  <pageSetup fitToHeight="1" fitToWidth="1" horizontalDpi="600" verticalDpi="600" orientation="landscape" paperSize="9" scale="60" r:id="rId1"/>
  <ignoredErrors>
    <ignoredError sqref="E10 F32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Кожевникова Юлия</cp:lastModifiedBy>
  <cp:lastPrinted>2020-01-20T04:20:56Z</cp:lastPrinted>
  <dcterms:created xsi:type="dcterms:W3CDTF">2011-02-18T06:02:38Z</dcterms:created>
  <dcterms:modified xsi:type="dcterms:W3CDTF">2020-07-14T09:13:06Z</dcterms:modified>
  <cp:category/>
  <cp:version/>
  <cp:contentType/>
  <cp:contentStatus/>
</cp:coreProperties>
</file>