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4625"/>
  </bookViews>
  <sheets>
    <sheet name="Лист1" sheetId="1" r:id="rId1"/>
  </sheets>
  <definedNames>
    <definedName name="_xlnm.Print_Titles" localSheetId="0">Лист1!$9:$9</definedName>
  </definedNames>
  <calcPr calcId="144525"/>
</workbook>
</file>

<file path=xl/calcChain.xml><?xml version="1.0" encoding="utf-8"?>
<calcChain xmlns="http://schemas.openxmlformats.org/spreadsheetml/2006/main">
  <c r="D25" i="1" l="1"/>
  <c r="E25" i="1" s="1"/>
  <c r="C25" i="1"/>
  <c r="E48" i="1"/>
  <c r="D47" i="1"/>
  <c r="C47" i="1"/>
  <c r="E45" i="1"/>
  <c r="E47" i="1" l="1"/>
  <c r="C62" i="1"/>
  <c r="E64" i="1"/>
  <c r="E37" i="1" l="1"/>
  <c r="E52" i="1" l="1"/>
  <c r="D26" i="1"/>
  <c r="C26" i="1"/>
  <c r="E32" i="1"/>
  <c r="E33" i="1"/>
  <c r="E29" i="1"/>
  <c r="D42" i="1" l="1"/>
  <c r="C42" i="1"/>
  <c r="D67" i="1"/>
  <c r="D65" i="1"/>
  <c r="D62" i="1"/>
  <c r="D58" i="1"/>
  <c r="D55" i="1"/>
  <c r="D49" i="1"/>
  <c r="D38" i="1"/>
  <c r="D35" i="1"/>
  <c r="D33" i="1"/>
  <c r="C67" i="1"/>
  <c r="C65" i="1"/>
  <c r="C58" i="1"/>
  <c r="C55" i="1"/>
  <c r="C49" i="1"/>
  <c r="C38" i="1"/>
  <c r="C35" i="1"/>
  <c r="C33" i="1"/>
  <c r="E20" i="1"/>
  <c r="E15" i="1"/>
  <c r="E16" i="1"/>
  <c r="E17" i="1"/>
  <c r="D11" i="1"/>
  <c r="D10" i="1" s="1"/>
  <c r="C11" i="1"/>
  <c r="C10" i="1" s="1"/>
  <c r="E10" i="1" l="1"/>
  <c r="E11" i="1"/>
  <c r="E12" i="1"/>
  <c r="E13" i="1"/>
  <c r="E14" i="1"/>
  <c r="E18" i="1"/>
  <c r="E19" i="1"/>
  <c r="E21" i="1"/>
  <c r="E22" i="1"/>
  <c r="E24" i="1"/>
  <c r="E27" i="1"/>
  <c r="E28" i="1"/>
  <c r="E31" i="1"/>
  <c r="E34" i="1"/>
  <c r="E35" i="1"/>
  <c r="E36" i="1"/>
  <c r="E38" i="1"/>
  <c r="E39" i="1"/>
  <c r="E40" i="1"/>
  <c r="E41" i="1"/>
  <c r="E42" i="1"/>
  <c r="E43" i="1"/>
  <c r="E44" i="1"/>
  <c r="E46" i="1"/>
  <c r="E49" i="1"/>
  <c r="E50" i="1"/>
  <c r="E51" i="1"/>
  <c r="E53" i="1"/>
  <c r="E54" i="1"/>
  <c r="E55" i="1"/>
  <c r="E56" i="1"/>
  <c r="E57" i="1"/>
  <c r="E58" i="1"/>
  <c r="E59" i="1"/>
  <c r="E60" i="1"/>
  <c r="E61" i="1"/>
  <c r="E62" i="1"/>
  <c r="E63" i="1"/>
  <c r="E65" i="1"/>
  <c r="E66" i="1"/>
  <c r="E67" i="1"/>
  <c r="E68" i="1"/>
  <c r="E69" i="1"/>
  <c r="E70" i="1"/>
  <c r="D71" i="1" l="1"/>
  <c r="E26" i="1"/>
  <c r="C71" i="1" l="1"/>
</calcChain>
</file>

<file path=xl/sharedStrings.xml><?xml version="1.0" encoding="utf-8"?>
<sst xmlns="http://schemas.openxmlformats.org/spreadsheetml/2006/main" count="135" uniqueCount="134">
  <si>
    <t/>
  </si>
  <si>
    <t xml:space="preserve"> об исполнении бюджета</t>
  </si>
  <si>
    <t>Ед.Изм.: тыс.руб.</t>
  </si>
  <si>
    <t>КБК</t>
  </si>
  <si>
    <t>\\\\ \</t>
  </si>
  <si>
    <t>НАЛОГОВЫЕ И НЕНАЛОГОВЫЕ ДОХОДЫ</t>
  </si>
  <si>
    <t>\1000000000\\\ \</t>
  </si>
  <si>
    <t>НАЛОГИ НА ПРИБЫЛЬ, ДОХОДЫ</t>
  </si>
  <si>
    <t>\1010000000\\\ \</t>
  </si>
  <si>
    <t>НАЛОГИ НА ТОВАРЫ (РАБОТЫ, УСЛУГИ), РЕАЛИЗУЕМЫЕ НА ТЕРРИТОРИИ РОССИЙСКОЙ ФЕДЕРАЦИИ</t>
  </si>
  <si>
    <t>\1030000000\\\ \</t>
  </si>
  <si>
    <t>НАЛОГИ НА СОВОКУПНЫЙ ДОХОД</t>
  </si>
  <si>
    <t>\1050000000\\\ \</t>
  </si>
  <si>
    <t>ГОСУДАРСТВЕННАЯ ПОШЛИНА</t>
  </si>
  <si>
    <t>\1080000000\\\ \</t>
  </si>
  <si>
    <t>ДОХОДЫ ОТ ИСПОЛЬЗОВАНИЯ ИМУЩЕСТВА, НАХОДЯЩЕГОСЯ В ГОСУДАРСТВЕННОЙ И МУНИЦИПАЛЬНОЙ СОБСТВЕННОСТИ</t>
  </si>
  <si>
    <t>\1110000000\\\ \</t>
  </si>
  <si>
    <t>ПЛАТЕЖИ ПРИ ПОЛЬЗОВАНИИ ПРИРОДНЫМИ РЕСУРСАМИ</t>
  </si>
  <si>
    <t>\1120000000\\\ \</t>
  </si>
  <si>
    <t>ДОХОДЫ ОТ ОКАЗАНИЯ ПЛАТНЫХ УСЛУГ (РАБОТ) И КОМПЕНСАЦИИ ЗАТРАТ ГОСУДАРСТВА</t>
  </si>
  <si>
    <t>\1130000000\\\ \</t>
  </si>
  <si>
    <t>ДОХОДЫ ОТ ПРОДАЖИ МАТЕРИАЛЬНЫХ И НЕМАТЕРИАЛЬНЫХ АКТИВОВ</t>
  </si>
  <si>
    <t>\1140000000\\\ \</t>
  </si>
  <si>
    <t>ШТРАФЫ, САНКЦИИ, ВОЗМЕЩЕНИЕ УЩЕРБА</t>
  </si>
  <si>
    <t>\1160000000\\\ \</t>
  </si>
  <si>
    <t>ПРОЧИЕ НЕНАЛОГОВЫЕ ДОХОДЫ</t>
  </si>
  <si>
    <t>\1170000000\\\ \</t>
  </si>
  <si>
    <t>БЕЗВОЗМЕЗДНЫЕ ПОСТУПЛЕНИЯ</t>
  </si>
  <si>
    <t>\2000000000\\\ \</t>
  </si>
  <si>
    <t>Наименование</t>
  </si>
  <si>
    <t>Всего доходов</t>
  </si>
  <si>
    <t>% исполнения</t>
  </si>
  <si>
    <t>План</t>
  </si>
  <si>
    <t>Исполнение</t>
  </si>
  <si>
    <t xml:space="preserve"> муниципального района Зилаирский район Республики Башкортостан</t>
  </si>
  <si>
    <t>ВСЕГО РАСХОДОВ</t>
  </si>
  <si>
    <t>\\\\\\\\\\\\\ \</t>
  </si>
  <si>
    <t>ОБЩЕГОСУДАРСТВЕННЫЕ ВОПРОСЫ</t>
  </si>
  <si>
    <t>\0100\\\\\\\\\\\\ \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</si>
  <si>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</si>
  <si>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\0103\\\\\\\\\\\\ \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</si>
  <si>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</si>
  <si>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\0104\\\\\\\\\\\\ \</t>
  </si>
  <si>
    <t>Резервные фонды</t>
  </si>
  <si>
    <t>\0111\\\\\\\\\\\\ \</t>
  </si>
  <si>
    <t>Другие общегосударственные вопросы</t>
  </si>
  <si>
    <t>\0113\\\\\\\\\\\\ \</t>
  </si>
  <si>
    <t>НАЦИОНАЛЬНАЯ ОБОРОНА</t>
  </si>
  <si>
    <t>\0200\\\\\\\\\\\\ \</t>
  </si>
  <si>
    <t>Мобилизационная и вневойсковая подготовка</t>
  </si>
  <si>
    <t>\0203\\\\\\\\\\\\ \</t>
  </si>
  <si>
    <t>НАЦИОНАЛЬНАЯ БЕЗОПАСНОСТЬ И ПРАВООХРАНИТЕЛЬНАЯ ДЕЯТЕЛЬНОСТЬ</t>
  </si>
  <si>
    <t>\0300\\\\\\\\\\\\ \</t>
  </si>
  <si>
    <t>Защита населения и территории от чрезвычайных ситуаций природного и техногенного характера, гражданская оборона</t>
  </si>
  <si>
    <t>\0309\\\\\\\\\\\\ \</t>
  </si>
  <si>
    <t>НАЦИОНАЛЬНАЯ ЭКОНОМИКА</t>
  </si>
  <si>
    <t>\0400\\\\\\\\\\\\ \</t>
  </si>
  <si>
    <t>Сельское хозяйство и рыболовство</t>
  </si>
  <si>
    <t>\0405\\\\\\\\\\\\ \</t>
  </si>
  <si>
    <t>Дорожное хозяйство (дорожные фонды)</t>
  </si>
  <si>
    <t>\0409\\\\\\\\\\\\ \</t>
  </si>
  <si>
    <t>Другие вопросы в области национальной экономики</t>
  </si>
  <si>
    <t>\0412\\\\\\\\\\\\ \</t>
  </si>
  <si>
    <t>ЖИЛИЩНО-КОММУНАЛЬНОЕ ХОЗЯЙСТВО</t>
  </si>
  <si>
    <t>\0500\\\\\\\\\\\\ \</t>
  </si>
  <si>
    <t>Коммунальное хозяйство</t>
  </si>
  <si>
    <t>\0502\\\\\\\\\\\\ \</t>
  </si>
  <si>
    <t>Другие вопросы в области жилищно-коммунального хозяйства</t>
  </si>
  <si>
    <t>\0505\\\\\\\\\\\\ \</t>
  </si>
  <si>
    <t>ОБРАЗОВАНИЕ</t>
  </si>
  <si>
    <t>\0700\\\\\\\\\\\\ \</t>
  </si>
  <si>
    <t>Дошкольное образование</t>
  </si>
  <si>
    <t>\0701\\\\\\\\\\\\ \</t>
  </si>
  <si>
    <t>Общее образование</t>
  </si>
  <si>
    <t>\0702\\\\\\\\\\\\ \</t>
  </si>
  <si>
    <t>Молодежная политика</t>
  </si>
  <si>
    <t>\0707\\\\\\\\\\\\ \</t>
  </si>
  <si>
    <t>Другие вопросы в области образования</t>
  </si>
  <si>
    <t>\0709\\\\\\\\\\\\ \</t>
  </si>
  <si>
    <t>КУЛЬТУРА, КИНЕМАТОГРАФИЯ</t>
  </si>
  <si>
    <t>\0800\\\\\\\\\\\\ \</t>
  </si>
  <si>
    <t>Культура</t>
  </si>
  <si>
    <t>\0801\\\\\\\\\\\\ \</t>
  </si>
  <si>
    <t>Другие вопросы в области культуры, кинематографии</t>
  </si>
  <si>
    <t>\0804\\\\\\\\\\\\ \</t>
  </si>
  <si>
    <t>СОЦИАЛЬНАЯ ПОЛИТИКА</t>
  </si>
  <si>
    <t>\1000\\\\\\\\\\\\ \</t>
  </si>
  <si>
    <t>Пенсионное обеспечение</t>
  </si>
  <si>
    <t>\1001\\\\\\\\\\\\ \</t>
  </si>
  <si>
    <t>Социальное обеспечение населения</t>
  </si>
  <si>
    <t>\1003\\\\\\\\\\\\ \</t>
  </si>
  <si>
    <t>Охрана семьи и детства</t>
  </si>
  <si>
    <t>\1004\\\\\\\\\\\\ \</t>
  </si>
  <si>
    <t>ФИЗИЧЕСКАЯ КУЛЬТУРА И СПОРТ</t>
  </si>
  <si>
    <t>\1100\\\\\\\\\\\\ \</t>
  </si>
  <si>
    <t>Физическая культура</t>
  </si>
  <si>
    <t>\1101\\\\\\\\\\\\ \</t>
  </si>
  <si>
    <t>СРЕДСТВА МАССОВОЙ ИНФОРМАЦИИ</t>
  </si>
  <si>
    <t>\1200\\\\\\\\\\\\ \</t>
  </si>
  <si>
    <t>Периодическая печать и издательства</t>
  </si>
  <si>
    <t>\1202\\\\\\\\\\\\ \</t>
  </si>
  <si>
    <t>МЕЖБЮДЖЕТНЫЕ ТРАНСФЕРТЫ ОБЩЕГО ХАРАКТЕРА БЮДЖЕТАМ БЮДЖЕТНОЙ СИСТЕМЫ РОССИЙСКОЙ ФЕДЕРАЦИИ</t>
  </si>
  <si>
    <t>\1400\\\\\\\\\\\\ \</t>
  </si>
  <si>
    <t>Дотации на выравнивание бюджетной обеспеченности субъектов Российской Федерации и муниципальных образований</t>
  </si>
  <si>
    <t>\1401\\\\\\\\\\\\ \</t>
  </si>
  <si>
    <t>Иные дотации</t>
  </si>
  <si>
    <t>\1402\\\\\\\\\\\\ \</t>
  </si>
  <si>
    <t>ДЕФИЦИТ\ПРОФИЦИТ</t>
  </si>
  <si>
    <t>ОТЧЕТ</t>
  </si>
  <si>
    <t>\0501\\\\\\\\\\\\ \</t>
  </si>
  <si>
    <t>\1403\\\\\\\\\\\\ \</t>
  </si>
  <si>
    <t>Жилищное хозяйство</t>
  </si>
  <si>
    <t>Прочие межбюджетные трансферты</t>
  </si>
  <si>
    <t>НАЛОГИ, СБОРЫ И РЕГУЛЯРНЫЕ ПЛАТЕЖИ ЗА ПОЛЬЗОВАНИЕ ПРИРОДНЫМИ РЕСУРСАМИ</t>
  </si>
  <si>
    <t>\1070000000\\\ \</t>
  </si>
  <si>
    <t>\1060000000\\\ \</t>
  </si>
  <si>
    <t>НАЛОГИ НА ИМУЩЕСТВО</t>
  </si>
  <si>
    <t>\0107\\\\\\\\\\\\ \</t>
  </si>
  <si>
    <t>\0503\\\\\\\\\\\\ \</t>
  </si>
  <si>
    <t>\0310\\\\\\\\\\\\ \</t>
  </si>
  <si>
    <t>\0105\\\\\\\\\\\\ \</t>
  </si>
  <si>
    <t>\0703\\\\\\\\\\\\ \</t>
  </si>
  <si>
    <t>Судебная система</t>
  </si>
  <si>
    <t>Обеспечение проведения выборов и референдумов</t>
  </si>
  <si>
    <t>Обеспечение пожарной безопасности</t>
  </si>
  <si>
    <t>Благоустройство</t>
  </si>
  <si>
    <t>Дополнительное образование детей</t>
  </si>
  <si>
    <t>Массовый спорт</t>
  </si>
  <si>
    <t>\1102\\\\\\\\\\\\ \</t>
  </si>
  <si>
    <t>за 3 квартал 2020 года</t>
  </si>
  <si>
    <t>ОХРАНА ОКРУЖАЮЩЕЙ СРЕДЫ</t>
  </si>
  <si>
    <t xml:space="preserve">Другие вопросы в области охраны  окружающей среды </t>
  </si>
  <si>
    <t>\0600\\\\\\\\\\\\ \</t>
  </si>
  <si>
    <t>\0605\\\\\\\\\\\\ 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</si>
</sst>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top" wrapText="1"/>
    </xf>
    <xf numFmtId="49" fontId="2" fillId="4" borderId="1" xfId="0" quotePrefix="1" applyNumberFormat="1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left" vertical="top" wrapText="1"/>
    </xf>
    <xf numFmtId="49" fontId="4" fillId="2" borderId="1" xfId="0" quotePrefix="1" applyNumberFormat="1" applyFont="1" applyFill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top" wrapText="1"/>
    </xf>
    <xf numFmtId="49" fontId="3" fillId="0" borderId="1" xfId="0" quotePrefix="1" applyNumberFormat="1" applyFont="1" applyBorder="1" applyAlignment="1">
      <alignment horizontal="left" vertical="center" shrinkToFit="1"/>
    </xf>
    <xf numFmtId="0" fontId="4" fillId="3" borderId="1" xfId="0" applyFont="1" applyFill="1" applyBorder="1" applyAlignment="1">
      <alignment horizontal="left" vertical="top" wrapText="1"/>
    </xf>
    <xf numFmtId="49" fontId="4" fillId="3" borderId="1" xfId="0" quotePrefix="1" applyNumberFormat="1" applyFont="1" applyFill="1" applyBorder="1" applyAlignment="1">
      <alignment horizontal="left" vertical="center" shrinkToFit="1"/>
    </xf>
    <xf numFmtId="0" fontId="2" fillId="4" borderId="1" xfId="0" applyFont="1" applyFill="1" applyBorder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right" vertical="center" shrinkToFit="1"/>
    </xf>
    <xf numFmtId="0" fontId="7" fillId="2" borderId="1" xfId="1" applyNumberFormat="1" applyFont="1" applyFill="1" applyBorder="1" applyAlignment="1">
      <alignment horizontal="right" vertical="center" shrinkToFit="1"/>
    </xf>
    <xf numFmtId="165" fontId="2" fillId="4" borderId="1" xfId="1" applyNumberFormat="1" applyFont="1" applyFill="1" applyBorder="1"/>
    <xf numFmtId="165" fontId="2" fillId="2" borderId="1" xfId="1" applyNumberFormat="1" applyFont="1" applyFill="1" applyBorder="1"/>
    <xf numFmtId="165" fontId="3" fillId="0" borderId="1" xfId="1" applyNumberFormat="1" applyFont="1" applyBorder="1"/>
    <xf numFmtId="165" fontId="6" fillId="4" borderId="1" xfId="1" applyNumberFormat="1" applyFont="1" applyFill="1" applyBorder="1"/>
    <xf numFmtId="165" fontId="6" fillId="3" borderId="1" xfId="1" applyNumberFormat="1" applyFont="1" applyFill="1" applyBorder="1"/>
    <xf numFmtId="165" fontId="5" fillId="0" borderId="1" xfId="1" applyNumberFormat="1" applyFont="1" applyBorder="1"/>
    <xf numFmtId="165" fontId="2" fillId="4" borderId="1" xfId="1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49" fontId="2" fillId="0" borderId="0" xfId="0" applyNumberFormat="1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49" fontId="2" fillId="0" borderId="1" xfId="0" quotePrefix="1" applyNumberFormat="1" applyFont="1" applyFill="1" applyBorder="1" applyAlignment="1">
      <alignment horizontal="left" vertical="center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1"/>
  <sheetViews>
    <sheetView tabSelected="1" workbookViewId="0">
      <selection activeCell="K39" sqref="K39"/>
    </sheetView>
  </sheetViews>
  <sheetFormatPr defaultRowHeight="15.75" x14ac:dyDescent="0.25"/>
  <cols>
    <col min="1" max="1" width="66.5703125" style="11" customWidth="1"/>
    <col min="2" max="2" width="18.28515625" style="11" customWidth="1"/>
    <col min="3" max="3" width="14.42578125" style="11" customWidth="1"/>
    <col min="4" max="4" width="15" style="11" customWidth="1"/>
    <col min="5" max="5" width="9.28515625" style="11" customWidth="1"/>
  </cols>
  <sheetData>
    <row r="1" spans="1:5" x14ac:dyDescent="0.25">
      <c r="A1" s="26"/>
      <c r="B1" s="27"/>
      <c r="C1" s="27"/>
      <c r="D1" s="27"/>
      <c r="E1" s="27"/>
    </row>
    <row r="2" spans="1:5" x14ac:dyDescent="0.25">
      <c r="A2" s="26" t="s">
        <v>0</v>
      </c>
      <c r="B2" s="27"/>
      <c r="C2" s="27"/>
      <c r="D2" s="27"/>
      <c r="E2" s="27"/>
    </row>
    <row r="3" spans="1:5" x14ac:dyDescent="0.25">
      <c r="A3" s="22" t="s">
        <v>108</v>
      </c>
      <c r="B3" s="23"/>
      <c r="C3" s="23"/>
      <c r="D3" s="23"/>
      <c r="E3" s="23"/>
    </row>
    <row r="4" spans="1:5" x14ac:dyDescent="0.25">
      <c r="A4" s="22" t="s">
        <v>1</v>
      </c>
      <c r="B4" s="23"/>
      <c r="C4" s="23"/>
      <c r="D4" s="23"/>
      <c r="E4" s="23"/>
    </row>
    <row r="5" spans="1:5" x14ac:dyDescent="0.25">
      <c r="A5" s="22" t="s">
        <v>34</v>
      </c>
      <c r="B5" s="23"/>
      <c r="C5" s="23"/>
      <c r="D5" s="23"/>
      <c r="E5" s="23"/>
    </row>
    <row r="6" spans="1:5" x14ac:dyDescent="0.25">
      <c r="A6" s="22" t="s">
        <v>129</v>
      </c>
      <c r="B6" s="23"/>
      <c r="C6" s="23"/>
      <c r="D6" s="23"/>
      <c r="E6" s="23"/>
    </row>
    <row r="7" spans="1:5" x14ac:dyDescent="0.25">
      <c r="A7" s="22" t="s">
        <v>0</v>
      </c>
      <c r="B7" s="23"/>
      <c r="C7" s="23"/>
      <c r="D7" s="23"/>
      <c r="E7" s="23"/>
    </row>
    <row r="8" spans="1:5" x14ac:dyDescent="0.25">
      <c r="A8" s="24" t="s">
        <v>2</v>
      </c>
      <c r="B8" s="25"/>
      <c r="C8" s="25"/>
      <c r="D8" s="25"/>
      <c r="E8" s="25"/>
    </row>
    <row r="9" spans="1:5" ht="30" customHeight="1" x14ac:dyDescent="0.25">
      <c r="A9" s="1" t="s">
        <v>29</v>
      </c>
      <c r="B9" s="1" t="s">
        <v>3</v>
      </c>
      <c r="C9" s="1" t="s">
        <v>32</v>
      </c>
      <c r="D9" s="1" t="s">
        <v>33</v>
      </c>
      <c r="E9" s="12" t="s">
        <v>31</v>
      </c>
    </row>
    <row r="10" spans="1:5" x14ac:dyDescent="0.25">
      <c r="A10" s="2" t="s">
        <v>30</v>
      </c>
      <c r="B10" s="3" t="s">
        <v>4</v>
      </c>
      <c r="C10" s="15">
        <f>C11+C24</f>
        <v>594751.5</v>
      </c>
      <c r="D10" s="15">
        <f>D11+D24</f>
        <v>408804.99999999994</v>
      </c>
      <c r="E10" s="13">
        <f t="shared" ref="E10:E24" si="0">D10/C10*100</f>
        <v>68.735429839184931</v>
      </c>
    </row>
    <row r="11" spans="1:5" x14ac:dyDescent="0.25">
      <c r="A11" s="4" t="s">
        <v>5</v>
      </c>
      <c r="B11" s="5" t="s">
        <v>6</v>
      </c>
      <c r="C11" s="16">
        <f>C12+C13+C14+C15+C16+C17+C18+C19+C20+C21+C22+C23</f>
        <v>130065.2</v>
      </c>
      <c r="D11" s="16">
        <f>D12+D13+D14+D15+D16+D17+D18+D19+D20+D21+D22+D23</f>
        <v>88367.89999999998</v>
      </c>
      <c r="E11" s="13">
        <f t="shared" si="0"/>
        <v>67.941232551058988</v>
      </c>
    </row>
    <row r="12" spans="1:5" x14ac:dyDescent="0.25">
      <c r="A12" s="6" t="s">
        <v>7</v>
      </c>
      <c r="B12" s="7" t="s">
        <v>8</v>
      </c>
      <c r="C12" s="17">
        <v>88711</v>
      </c>
      <c r="D12" s="17">
        <v>62071.8</v>
      </c>
      <c r="E12" s="13">
        <f t="shared" si="0"/>
        <v>69.970804071648388</v>
      </c>
    </row>
    <row r="13" spans="1:5" ht="31.5" x14ac:dyDescent="0.25">
      <c r="A13" s="6" t="s">
        <v>9</v>
      </c>
      <c r="B13" s="7" t="s">
        <v>10</v>
      </c>
      <c r="C13" s="17">
        <v>15449</v>
      </c>
      <c r="D13" s="17">
        <v>11354.9</v>
      </c>
      <c r="E13" s="13">
        <f t="shared" si="0"/>
        <v>73.499255615250178</v>
      </c>
    </row>
    <row r="14" spans="1:5" x14ac:dyDescent="0.25">
      <c r="A14" s="6" t="s">
        <v>11</v>
      </c>
      <c r="B14" s="7" t="s">
        <v>12</v>
      </c>
      <c r="C14" s="17">
        <v>15260</v>
      </c>
      <c r="D14" s="17">
        <v>7473.9</v>
      </c>
      <c r="E14" s="13">
        <f t="shared" si="0"/>
        <v>48.977064220183486</v>
      </c>
    </row>
    <row r="15" spans="1:5" x14ac:dyDescent="0.25">
      <c r="A15" s="6" t="s">
        <v>116</v>
      </c>
      <c r="B15" s="7" t="s">
        <v>115</v>
      </c>
      <c r="C15" s="17">
        <v>1065</v>
      </c>
      <c r="D15" s="17">
        <v>641.20000000000005</v>
      </c>
      <c r="E15" s="13">
        <f t="shared" si="0"/>
        <v>60.206572769953063</v>
      </c>
    </row>
    <row r="16" spans="1:5" ht="31.5" x14ac:dyDescent="0.25">
      <c r="A16" s="6" t="s">
        <v>113</v>
      </c>
      <c r="B16" s="7" t="s">
        <v>114</v>
      </c>
      <c r="C16" s="17">
        <v>44.5</v>
      </c>
      <c r="D16" s="17">
        <v>44.5</v>
      </c>
      <c r="E16" s="13">
        <f t="shared" si="0"/>
        <v>100</v>
      </c>
    </row>
    <row r="17" spans="1:5" x14ac:dyDescent="0.25">
      <c r="A17" s="6" t="s">
        <v>13</v>
      </c>
      <c r="B17" s="7" t="s">
        <v>14</v>
      </c>
      <c r="C17" s="17">
        <v>1950</v>
      </c>
      <c r="D17" s="17">
        <v>1450.9</v>
      </c>
      <c r="E17" s="13">
        <f t="shared" si="0"/>
        <v>74.405128205128207</v>
      </c>
    </row>
    <row r="18" spans="1:5" ht="47.25" x14ac:dyDescent="0.25">
      <c r="A18" s="6" t="s">
        <v>15</v>
      </c>
      <c r="B18" s="7" t="s">
        <v>16</v>
      </c>
      <c r="C18" s="17">
        <v>3415</v>
      </c>
      <c r="D18" s="17">
        <v>2490.6999999999998</v>
      </c>
      <c r="E18" s="13">
        <f t="shared" si="0"/>
        <v>72.93411420204977</v>
      </c>
    </row>
    <row r="19" spans="1:5" ht="31.5" x14ac:dyDescent="0.25">
      <c r="A19" s="6" t="s">
        <v>17</v>
      </c>
      <c r="B19" s="7" t="s">
        <v>18</v>
      </c>
      <c r="C19" s="17">
        <v>100</v>
      </c>
      <c r="D19" s="17">
        <v>26.3</v>
      </c>
      <c r="E19" s="13">
        <f t="shared" si="0"/>
        <v>26.3</v>
      </c>
    </row>
    <row r="20" spans="1:5" ht="31.5" x14ac:dyDescent="0.25">
      <c r="A20" s="6" t="s">
        <v>19</v>
      </c>
      <c r="B20" s="7" t="s">
        <v>20</v>
      </c>
      <c r="C20" s="17">
        <v>100</v>
      </c>
      <c r="D20" s="17">
        <v>35.1</v>
      </c>
      <c r="E20" s="13">
        <f t="shared" si="0"/>
        <v>35.1</v>
      </c>
    </row>
    <row r="21" spans="1:5" ht="31.5" x14ac:dyDescent="0.25">
      <c r="A21" s="6" t="s">
        <v>21</v>
      </c>
      <c r="B21" s="7" t="s">
        <v>22</v>
      </c>
      <c r="C21" s="17">
        <v>1999</v>
      </c>
      <c r="D21" s="17">
        <v>1492.5</v>
      </c>
      <c r="E21" s="13">
        <f t="shared" si="0"/>
        <v>74.662331165582799</v>
      </c>
    </row>
    <row r="22" spans="1:5" x14ac:dyDescent="0.25">
      <c r="A22" s="6" t="s">
        <v>23</v>
      </c>
      <c r="B22" s="7" t="s">
        <v>24</v>
      </c>
      <c r="C22" s="17">
        <v>1956.9</v>
      </c>
      <c r="D22" s="17">
        <v>1246.7</v>
      </c>
      <c r="E22" s="13">
        <f t="shared" si="0"/>
        <v>63.707905360519192</v>
      </c>
    </row>
    <row r="23" spans="1:5" x14ac:dyDescent="0.25">
      <c r="A23" s="6" t="s">
        <v>25</v>
      </c>
      <c r="B23" s="7" t="s">
        <v>26</v>
      </c>
      <c r="C23" s="17">
        <v>14.8</v>
      </c>
      <c r="D23" s="17">
        <v>39.4</v>
      </c>
      <c r="E23" s="13">
        <v>0</v>
      </c>
    </row>
    <row r="24" spans="1:5" x14ac:dyDescent="0.25">
      <c r="A24" s="4" t="s">
        <v>27</v>
      </c>
      <c r="B24" s="5" t="s">
        <v>28</v>
      </c>
      <c r="C24" s="16">
        <v>464686.3</v>
      </c>
      <c r="D24" s="16">
        <v>320437.09999999998</v>
      </c>
      <c r="E24" s="13">
        <f t="shared" si="0"/>
        <v>68.957724813492447</v>
      </c>
    </row>
    <row r="25" spans="1:5" x14ac:dyDescent="0.25">
      <c r="A25" s="2" t="s">
        <v>35</v>
      </c>
      <c r="B25" s="3" t="s">
        <v>36</v>
      </c>
      <c r="C25" s="18">
        <f>C26+C33+C35+C38+C42+C49+C55+C58+C62+C65+C67+C47</f>
        <v>602161.6</v>
      </c>
      <c r="D25" s="18">
        <f>D26+D33+D35+D38+D42+D49+D55+D58+D62+D65+D67+D47</f>
        <v>407201.7</v>
      </c>
      <c r="E25" s="13">
        <f>D25/C25*100</f>
        <v>67.623325698616455</v>
      </c>
    </row>
    <row r="26" spans="1:5" x14ac:dyDescent="0.25">
      <c r="A26" s="8" t="s">
        <v>37</v>
      </c>
      <c r="B26" s="9" t="s">
        <v>38</v>
      </c>
      <c r="C26" s="19">
        <f>C27+C28+C29+C30+C31+C32</f>
        <v>61783.4</v>
      </c>
      <c r="D26" s="19">
        <f>D27+D28+D29+D30+D31+D32</f>
        <v>48557.7</v>
      </c>
      <c r="E26" s="13">
        <f t="shared" ref="E26:E70" si="1">D26/C26*100</f>
        <v>78.59344095663235</v>
      </c>
    </row>
    <row r="27" spans="1:5" ht="47.25" x14ac:dyDescent="0.25">
      <c r="A27" s="6" t="s">
        <v>39</v>
      </c>
      <c r="B27" s="7" t="s">
        <v>40</v>
      </c>
      <c r="C27" s="20">
        <v>3180</v>
      </c>
      <c r="D27" s="20">
        <v>2606.1999999999998</v>
      </c>
      <c r="E27" s="13">
        <f t="shared" si="1"/>
        <v>81.95597484276729</v>
      </c>
    </row>
    <row r="28" spans="1:5" ht="47.25" x14ac:dyDescent="0.25">
      <c r="A28" s="6" t="s">
        <v>41</v>
      </c>
      <c r="B28" s="7" t="s">
        <v>42</v>
      </c>
      <c r="C28" s="20">
        <v>54745</v>
      </c>
      <c r="D28" s="20">
        <v>43711.9</v>
      </c>
      <c r="E28" s="13">
        <f t="shared" si="1"/>
        <v>79.846378664718245</v>
      </c>
    </row>
    <row r="29" spans="1:5" x14ac:dyDescent="0.25">
      <c r="A29" s="6" t="s">
        <v>122</v>
      </c>
      <c r="B29" s="7" t="s">
        <v>120</v>
      </c>
      <c r="C29" s="20">
        <v>3.9</v>
      </c>
      <c r="D29" s="20">
        <v>0</v>
      </c>
      <c r="E29" s="13">
        <f t="shared" si="1"/>
        <v>0</v>
      </c>
    </row>
    <row r="30" spans="1:5" x14ac:dyDescent="0.25">
      <c r="A30" s="6" t="s">
        <v>123</v>
      </c>
      <c r="B30" s="7" t="s">
        <v>117</v>
      </c>
      <c r="C30" s="20">
        <v>450</v>
      </c>
      <c r="D30" s="20">
        <v>450</v>
      </c>
      <c r="E30" s="13"/>
    </row>
    <row r="31" spans="1:5" x14ac:dyDescent="0.25">
      <c r="A31" s="6" t="s">
        <v>43</v>
      </c>
      <c r="B31" s="7" t="s">
        <v>44</v>
      </c>
      <c r="C31" s="20">
        <v>50</v>
      </c>
      <c r="D31" s="20">
        <v>0</v>
      </c>
      <c r="E31" s="13">
        <f>D32/C32*100</f>
        <v>53.349232374422414</v>
      </c>
    </row>
    <row r="32" spans="1:5" x14ac:dyDescent="0.25">
      <c r="A32" s="6" t="s">
        <v>45</v>
      </c>
      <c r="B32" s="7" t="s">
        <v>46</v>
      </c>
      <c r="C32" s="20">
        <v>3354.5</v>
      </c>
      <c r="D32" s="20">
        <v>1789.6</v>
      </c>
      <c r="E32" s="13">
        <f>D32/C32*100</f>
        <v>53.349232374422414</v>
      </c>
    </row>
    <row r="33" spans="1:5" x14ac:dyDescent="0.25">
      <c r="A33" s="8" t="s">
        <v>47</v>
      </c>
      <c r="B33" s="9" t="s">
        <v>48</v>
      </c>
      <c r="C33" s="19">
        <f>C34</f>
        <v>1332.1</v>
      </c>
      <c r="D33" s="19">
        <f>D34</f>
        <v>999.1</v>
      </c>
      <c r="E33" s="13">
        <f t="shared" ref="E33" si="2">D34/C34*100</f>
        <v>75.001876735980787</v>
      </c>
    </row>
    <row r="34" spans="1:5" x14ac:dyDescent="0.25">
      <c r="A34" s="6" t="s">
        <v>49</v>
      </c>
      <c r="B34" s="7" t="s">
        <v>50</v>
      </c>
      <c r="C34" s="20">
        <v>1332.1</v>
      </c>
      <c r="D34" s="20">
        <v>999.1</v>
      </c>
      <c r="E34" s="13">
        <f t="shared" si="1"/>
        <v>75.001876735980787</v>
      </c>
    </row>
    <row r="35" spans="1:5" ht="31.5" x14ac:dyDescent="0.25">
      <c r="A35" s="8" t="s">
        <v>51</v>
      </c>
      <c r="B35" s="9" t="s">
        <v>52</v>
      </c>
      <c r="C35" s="19">
        <f>C36+C37</f>
        <v>6201.7</v>
      </c>
      <c r="D35" s="19">
        <f>D36+D37</f>
        <v>4283.6000000000004</v>
      </c>
      <c r="E35" s="13">
        <f t="shared" si="1"/>
        <v>69.071383652869372</v>
      </c>
    </row>
    <row r="36" spans="1:5" ht="31.5" x14ac:dyDescent="0.25">
      <c r="A36" s="6" t="s">
        <v>53</v>
      </c>
      <c r="B36" s="7" t="s">
        <v>54</v>
      </c>
      <c r="C36" s="20">
        <v>6201.7</v>
      </c>
      <c r="D36" s="20">
        <v>4283.6000000000004</v>
      </c>
      <c r="E36" s="13">
        <f t="shared" si="1"/>
        <v>69.071383652869372</v>
      </c>
    </row>
    <row r="37" spans="1:5" x14ac:dyDescent="0.25">
      <c r="A37" s="6" t="s">
        <v>124</v>
      </c>
      <c r="B37" s="7" t="s">
        <v>119</v>
      </c>
      <c r="C37" s="20">
        <v>0</v>
      </c>
      <c r="D37" s="20">
        <v>0</v>
      </c>
      <c r="E37" s="13" t="e">
        <f t="shared" si="1"/>
        <v>#DIV/0!</v>
      </c>
    </row>
    <row r="38" spans="1:5" x14ac:dyDescent="0.25">
      <c r="A38" s="8" t="s">
        <v>55</v>
      </c>
      <c r="B38" s="9" t="s">
        <v>56</v>
      </c>
      <c r="C38" s="19">
        <f>C39+C40+C41</f>
        <v>66662.2</v>
      </c>
      <c r="D38" s="19">
        <f>D39+D40+D41</f>
        <v>29212.899999999998</v>
      </c>
      <c r="E38" s="13">
        <f t="shared" si="1"/>
        <v>43.822286093168238</v>
      </c>
    </row>
    <row r="39" spans="1:5" x14ac:dyDescent="0.25">
      <c r="A39" s="6" t="s">
        <v>57</v>
      </c>
      <c r="B39" s="7" t="s">
        <v>58</v>
      </c>
      <c r="C39" s="20">
        <v>7569</v>
      </c>
      <c r="D39" s="20">
        <v>4293.6000000000004</v>
      </c>
      <c r="E39" s="13">
        <f t="shared" si="1"/>
        <v>56.726119698771306</v>
      </c>
    </row>
    <row r="40" spans="1:5" x14ac:dyDescent="0.25">
      <c r="A40" s="6" t="s">
        <v>59</v>
      </c>
      <c r="B40" s="7" t="s">
        <v>60</v>
      </c>
      <c r="C40" s="20">
        <v>44623.9</v>
      </c>
      <c r="D40" s="20">
        <v>17582.099999999999</v>
      </c>
      <c r="E40" s="13">
        <f t="shared" si="1"/>
        <v>39.400635085682779</v>
      </c>
    </row>
    <row r="41" spans="1:5" x14ac:dyDescent="0.25">
      <c r="A41" s="6" t="s">
        <v>61</v>
      </c>
      <c r="B41" s="7" t="s">
        <v>62</v>
      </c>
      <c r="C41" s="20">
        <v>14469.3</v>
      </c>
      <c r="D41" s="20">
        <v>7337.2</v>
      </c>
      <c r="E41" s="13">
        <f t="shared" si="1"/>
        <v>50.708741957109197</v>
      </c>
    </row>
    <row r="42" spans="1:5" x14ac:dyDescent="0.25">
      <c r="A42" s="8" t="s">
        <v>63</v>
      </c>
      <c r="B42" s="9" t="s">
        <v>64</v>
      </c>
      <c r="C42" s="19">
        <f>C43+C44+C45+C46</f>
        <v>41773.899999999994</v>
      </c>
      <c r="D42" s="19">
        <f>D43+D44+D45+D46</f>
        <v>23765.300000000003</v>
      </c>
      <c r="E42" s="13">
        <f t="shared" si="1"/>
        <v>56.890307105632957</v>
      </c>
    </row>
    <row r="43" spans="1:5" x14ac:dyDescent="0.25">
      <c r="A43" s="6" t="s">
        <v>111</v>
      </c>
      <c r="B43" s="7" t="s">
        <v>109</v>
      </c>
      <c r="C43" s="20">
        <v>4283.2</v>
      </c>
      <c r="D43" s="20">
        <v>1476.2</v>
      </c>
      <c r="E43" s="13">
        <f t="shared" si="1"/>
        <v>34.464886066492348</v>
      </c>
    </row>
    <row r="44" spans="1:5" x14ac:dyDescent="0.25">
      <c r="A44" s="6" t="s">
        <v>65</v>
      </c>
      <c r="B44" s="7" t="s">
        <v>66</v>
      </c>
      <c r="C44" s="20">
        <v>17076.599999999999</v>
      </c>
      <c r="D44" s="20">
        <v>15717.2</v>
      </c>
      <c r="E44" s="13">
        <f t="shared" si="1"/>
        <v>92.039398943583635</v>
      </c>
    </row>
    <row r="45" spans="1:5" x14ac:dyDescent="0.25">
      <c r="A45" s="6" t="s">
        <v>125</v>
      </c>
      <c r="B45" s="7" t="s">
        <v>118</v>
      </c>
      <c r="C45" s="20">
        <v>20414.099999999999</v>
      </c>
      <c r="D45" s="20">
        <v>6571.9</v>
      </c>
      <c r="E45" s="13">
        <f t="shared" si="1"/>
        <v>32.192945072278469</v>
      </c>
    </row>
    <row r="46" spans="1:5" x14ac:dyDescent="0.25">
      <c r="A46" s="6" t="s">
        <v>67</v>
      </c>
      <c r="B46" s="7" t="s">
        <v>68</v>
      </c>
      <c r="C46" s="20">
        <v>0</v>
      </c>
      <c r="D46" s="20">
        <v>0</v>
      </c>
      <c r="E46" s="13" t="e">
        <f t="shared" si="1"/>
        <v>#DIV/0!</v>
      </c>
    </row>
    <row r="47" spans="1:5" x14ac:dyDescent="0.25">
      <c r="A47" s="8" t="s">
        <v>130</v>
      </c>
      <c r="B47" s="9" t="s">
        <v>132</v>
      </c>
      <c r="C47" s="19">
        <f>C48</f>
        <v>2700</v>
      </c>
      <c r="D47" s="19">
        <f>D48</f>
        <v>1962.5</v>
      </c>
      <c r="E47" s="13">
        <f t="shared" ref="E47:E48" si="3">D47/C47*100</f>
        <v>72.68518518518519</v>
      </c>
    </row>
    <row r="48" spans="1:5" x14ac:dyDescent="0.25">
      <c r="A48" s="6" t="s">
        <v>131</v>
      </c>
      <c r="B48" s="28" t="s">
        <v>133</v>
      </c>
      <c r="C48" s="20">
        <v>2700</v>
      </c>
      <c r="D48" s="20">
        <v>1962.5</v>
      </c>
      <c r="E48" s="13">
        <f t="shared" si="3"/>
        <v>72.68518518518519</v>
      </c>
    </row>
    <row r="49" spans="1:5" x14ac:dyDescent="0.25">
      <c r="A49" s="8" t="s">
        <v>69</v>
      </c>
      <c r="B49" s="9" t="s">
        <v>70</v>
      </c>
      <c r="C49" s="19">
        <f>C50+C51+C52+C53+C54</f>
        <v>277900.90000000002</v>
      </c>
      <c r="D49" s="19">
        <f>D50+D51+D52+D53+D54</f>
        <v>197170</v>
      </c>
      <c r="E49" s="13">
        <f t="shared" si="1"/>
        <v>70.949752231820767</v>
      </c>
    </row>
    <row r="50" spans="1:5" x14ac:dyDescent="0.25">
      <c r="A50" s="6" t="s">
        <v>71</v>
      </c>
      <c r="B50" s="7" t="s">
        <v>72</v>
      </c>
      <c r="C50" s="20">
        <v>60160.9</v>
      </c>
      <c r="D50" s="20">
        <v>43749.1</v>
      </c>
      <c r="E50" s="13">
        <f t="shared" si="1"/>
        <v>72.720155449802121</v>
      </c>
    </row>
    <row r="51" spans="1:5" x14ac:dyDescent="0.25">
      <c r="A51" s="6" t="s">
        <v>73</v>
      </c>
      <c r="B51" s="7" t="s">
        <v>74</v>
      </c>
      <c r="C51" s="20">
        <v>169136.7</v>
      </c>
      <c r="D51" s="20">
        <v>117917.1</v>
      </c>
      <c r="E51" s="13">
        <f t="shared" si="1"/>
        <v>69.717039530746433</v>
      </c>
    </row>
    <row r="52" spans="1:5" x14ac:dyDescent="0.25">
      <c r="A52" s="6" t="s">
        <v>126</v>
      </c>
      <c r="B52" s="7" t="s">
        <v>121</v>
      </c>
      <c r="C52" s="20">
        <v>25429</v>
      </c>
      <c r="D52" s="20">
        <v>18299.8</v>
      </c>
      <c r="E52" s="13">
        <f t="shared" si="1"/>
        <v>71.964292736639266</v>
      </c>
    </row>
    <row r="53" spans="1:5" x14ac:dyDescent="0.25">
      <c r="A53" s="6" t="s">
        <v>75</v>
      </c>
      <c r="B53" s="7" t="s">
        <v>76</v>
      </c>
      <c r="C53" s="20">
        <v>6731.6</v>
      </c>
      <c r="D53" s="20">
        <v>3800</v>
      </c>
      <c r="E53" s="13">
        <f t="shared" si="1"/>
        <v>56.450175292649583</v>
      </c>
    </row>
    <row r="54" spans="1:5" x14ac:dyDescent="0.25">
      <c r="A54" s="6" t="s">
        <v>77</v>
      </c>
      <c r="B54" s="7" t="s">
        <v>78</v>
      </c>
      <c r="C54" s="20">
        <v>16442.7</v>
      </c>
      <c r="D54" s="20">
        <v>13404</v>
      </c>
      <c r="E54" s="13">
        <f t="shared" si="1"/>
        <v>81.519458483095846</v>
      </c>
    </row>
    <row r="55" spans="1:5" x14ac:dyDescent="0.25">
      <c r="A55" s="8" t="s">
        <v>79</v>
      </c>
      <c r="B55" s="9" t="s">
        <v>80</v>
      </c>
      <c r="C55" s="19">
        <f>C56+C57</f>
        <v>72029.400000000009</v>
      </c>
      <c r="D55" s="19">
        <f>D56+D57</f>
        <v>57917</v>
      </c>
      <c r="E55" s="13">
        <f t="shared" si="1"/>
        <v>80.40744473784315</v>
      </c>
    </row>
    <row r="56" spans="1:5" x14ac:dyDescent="0.25">
      <c r="A56" s="6" t="s">
        <v>81</v>
      </c>
      <c r="B56" s="7" t="s">
        <v>82</v>
      </c>
      <c r="C56" s="20">
        <v>64373.3</v>
      </c>
      <c r="D56" s="20">
        <v>51612.7</v>
      </c>
      <c r="E56" s="13">
        <f t="shared" si="1"/>
        <v>80.177185261591362</v>
      </c>
    </row>
    <row r="57" spans="1:5" x14ac:dyDescent="0.25">
      <c r="A57" s="6" t="s">
        <v>83</v>
      </c>
      <c r="B57" s="7" t="s">
        <v>84</v>
      </c>
      <c r="C57" s="20">
        <v>7656.1</v>
      </c>
      <c r="D57" s="20">
        <v>6304.3</v>
      </c>
      <c r="E57" s="13">
        <f t="shared" si="1"/>
        <v>82.343490811248543</v>
      </c>
    </row>
    <row r="58" spans="1:5" x14ac:dyDescent="0.25">
      <c r="A58" s="8" t="s">
        <v>85</v>
      </c>
      <c r="B58" s="9" t="s">
        <v>86</v>
      </c>
      <c r="C58" s="19">
        <f>C59+C60+C61</f>
        <v>32566.5</v>
      </c>
      <c r="D58" s="19">
        <f>D59+D60+D61</f>
        <v>21436.9</v>
      </c>
      <c r="E58" s="13">
        <f t="shared" si="1"/>
        <v>65.825004222130119</v>
      </c>
    </row>
    <row r="59" spans="1:5" x14ac:dyDescent="0.25">
      <c r="A59" s="6" t="s">
        <v>87</v>
      </c>
      <c r="B59" s="7" t="s">
        <v>88</v>
      </c>
      <c r="C59" s="20">
        <v>1200</v>
      </c>
      <c r="D59" s="20">
        <v>646.5</v>
      </c>
      <c r="E59" s="13">
        <f t="shared" si="1"/>
        <v>53.874999999999993</v>
      </c>
    </row>
    <row r="60" spans="1:5" x14ac:dyDescent="0.25">
      <c r="A60" s="6" t="s">
        <v>89</v>
      </c>
      <c r="B60" s="7" t="s">
        <v>90</v>
      </c>
      <c r="C60" s="20">
        <v>7254.6</v>
      </c>
      <c r="D60" s="20">
        <v>6868.6</v>
      </c>
      <c r="E60" s="13">
        <f t="shared" si="1"/>
        <v>94.679238000716794</v>
      </c>
    </row>
    <row r="61" spans="1:5" x14ac:dyDescent="0.25">
      <c r="A61" s="6" t="s">
        <v>91</v>
      </c>
      <c r="B61" s="7" t="s">
        <v>92</v>
      </c>
      <c r="C61" s="20">
        <v>24111.9</v>
      </c>
      <c r="D61" s="20">
        <v>13921.8</v>
      </c>
      <c r="E61" s="13">
        <f t="shared" si="1"/>
        <v>57.738295198636344</v>
      </c>
    </row>
    <row r="62" spans="1:5" x14ac:dyDescent="0.25">
      <c r="A62" s="8" t="s">
        <v>93</v>
      </c>
      <c r="B62" s="9" t="s">
        <v>94</v>
      </c>
      <c r="C62" s="19">
        <f>C63+C64</f>
        <v>1065.0999999999999</v>
      </c>
      <c r="D62" s="19">
        <f>D63</f>
        <v>327.39999999999998</v>
      </c>
      <c r="E62" s="13">
        <f t="shared" si="1"/>
        <v>30.738897756079243</v>
      </c>
    </row>
    <row r="63" spans="1:5" x14ac:dyDescent="0.25">
      <c r="A63" s="6" t="s">
        <v>95</v>
      </c>
      <c r="B63" s="7" t="s">
        <v>96</v>
      </c>
      <c r="C63" s="20">
        <v>733</v>
      </c>
      <c r="D63" s="20">
        <v>327.39999999999998</v>
      </c>
      <c r="E63" s="13">
        <f t="shared" si="1"/>
        <v>44.665757162346523</v>
      </c>
    </row>
    <row r="64" spans="1:5" x14ac:dyDescent="0.25">
      <c r="A64" s="6" t="s">
        <v>127</v>
      </c>
      <c r="B64" s="7" t="s">
        <v>128</v>
      </c>
      <c r="C64" s="20">
        <v>332.1</v>
      </c>
      <c r="D64" s="20">
        <v>0</v>
      </c>
      <c r="E64" s="13">
        <f t="shared" si="1"/>
        <v>0</v>
      </c>
    </row>
    <row r="65" spans="1:5" x14ac:dyDescent="0.25">
      <c r="A65" s="8" t="s">
        <v>97</v>
      </c>
      <c r="B65" s="9" t="s">
        <v>98</v>
      </c>
      <c r="C65" s="19">
        <f>C66</f>
        <v>400</v>
      </c>
      <c r="D65" s="19">
        <f>D66</f>
        <v>200</v>
      </c>
      <c r="E65" s="13">
        <f t="shared" si="1"/>
        <v>50</v>
      </c>
    </row>
    <row r="66" spans="1:5" x14ac:dyDescent="0.25">
      <c r="A66" s="6" t="s">
        <v>99</v>
      </c>
      <c r="B66" s="7" t="s">
        <v>100</v>
      </c>
      <c r="C66" s="20">
        <v>400</v>
      </c>
      <c r="D66" s="20">
        <v>200</v>
      </c>
      <c r="E66" s="13">
        <f t="shared" si="1"/>
        <v>50</v>
      </c>
    </row>
    <row r="67" spans="1:5" ht="47.25" x14ac:dyDescent="0.25">
      <c r="A67" s="8" t="s">
        <v>101</v>
      </c>
      <c r="B67" s="9" t="s">
        <v>102</v>
      </c>
      <c r="C67" s="19">
        <f>C68+C69+C70</f>
        <v>37746.400000000001</v>
      </c>
      <c r="D67" s="19">
        <f>D68+D69+D70</f>
        <v>21369.300000000003</v>
      </c>
      <c r="E67" s="13">
        <f t="shared" si="1"/>
        <v>56.612816056630578</v>
      </c>
    </row>
    <row r="68" spans="1:5" ht="47.25" x14ac:dyDescent="0.25">
      <c r="A68" s="6" t="s">
        <v>103</v>
      </c>
      <c r="B68" s="7" t="s">
        <v>104</v>
      </c>
      <c r="C68" s="20">
        <v>29851</v>
      </c>
      <c r="D68" s="20">
        <v>20053.900000000001</v>
      </c>
      <c r="E68" s="13">
        <f t="shared" si="1"/>
        <v>67.179993970051257</v>
      </c>
    </row>
    <row r="69" spans="1:5" x14ac:dyDescent="0.25">
      <c r="A69" s="6" t="s">
        <v>105</v>
      </c>
      <c r="B69" s="7" t="s">
        <v>106</v>
      </c>
      <c r="C69" s="20">
        <v>0</v>
      </c>
      <c r="D69" s="20">
        <v>0</v>
      </c>
      <c r="E69" s="13" t="e">
        <f t="shared" si="1"/>
        <v>#DIV/0!</v>
      </c>
    </row>
    <row r="70" spans="1:5" x14ac:dyDescent="0.25">
      <c r="A70" s="6" t="s">
        <v>112</v>
      </c>
      <c r="B70" s="7" t="s">
        <v>110</v>
      </c>
      <c r="C70" s="20">
        <v>7895.4</v>
      </c>
      <c r="D70" s="20">
        <v>1315.4</v>
      </c>
      <c r="E70" s="13">
        <f t="shared" si="1"/>
        <v>16.660333865288653</v>
      </c>
    </row>
    <row r="71" spans="1:5" x14ac:dyDescent="0.25">
      <c r="A71" s="2" t="s">
        <v>107</v>
      </c>
      <c r="B71" s="10"/>
      <c r="C71" s="21">
        <f>C10-C25</f>
        <v>-7410.0999999999767</v>
      </c>
      <c r="D71" s="21">
        <f t="shared" ref="D71" si="4">D10-D25</f>
        <v>1603.2999999999302</v>
      </c>
      <c r="E71" s="14"/>
    </row>
  </sheetData>
  <mergeCells count="8">
    <mergeCell ref="A6:E6"/>
    <mergeCell ref="A7:E7"/>
    <mergeCell ref="A8:E8"/>
    <mergeCell ref="A1:E1"/>
    <mergeCell ref="A2:E2"/>
    <mergeCell ref="A3:E3"/>
    <mergeCell ref="A4:E4"/>
    <mergeCell ref="A5:E5"/>
  </mergeCells>
  <printOptions horizontalCentered="1"/>
  <pageMargins left="0.19685039370078741" right="0.19685039370078741" top="0.39370078740157483" bottom="0.19685039370078741" header="0" footer="0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Наталья</dc:creator>
  <cp:lastModifiedBy>Захарова Наталья</cp:lastModifiedBy>
  <cp:lastPrinted>2017-04-21T10:23:10Z</cp:lastPrinted>
  <dcterms:created xsi:type="dcterms:W3CDTF">2017-04-21T10:10:25Z</dcterms:created>
  <dcterms:modified xsi:type="dcterms:W3CDTF">2020-10-12T11:36:48Z</dcterms:modified>
</cp:coreProperties>
</file>