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8" i="1" l="1"/>
  <c r="K1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8" i="1"/>
  <c r="K7" i="1"/>
  <c r="H11" i="1"/>
  <c r="J9" i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8" i="1"/>
  <c r="J7" i="1"/>
  <c r="I5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8" i="1"/>
  <c r="I7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8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7" i="1"/>
  <c r="E53" i="1"/>
  <c r="F53" i="1"/>
  <c r="D53" i="1"/>
</calcChain>
</file>

<file path=xl/sharedStrings.xml><?xml version="1.0" encoding="utf-8"?>
<sst xmlns="http://schemas.openxmlformats.org/spreadsheetml/2006/main" count="119" uniqueCount="112">
  <si>
    <t>Наименование показателя</t>
  </si>
  <si>
    <t>Код классификации расходов бюджетов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</si>
  <si>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</si>
  <si>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</si>
  <si>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</si>
  <si>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</si>
  <si>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</si>
  <si>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</si>
  <si>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</si>
  <si>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</si>
  <si>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</si>
  <si>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</si>
  <si>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</si>
  <si>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</si>
  <si>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</si>
  <si>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</si>
  <si>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</si>
  <si>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</si>
  <si>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</si>
  <si>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</si>
  <si>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</si>
  <si>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</si>
  <si>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</si>
  <si>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</si>
  <si>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</si>
  <si>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</si>
  <si>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</si>
  <si>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</si>
  <si>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</si>
  <si>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</si>
  <si>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</si>
  <si>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</si>
  <si>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</si>
  <si>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</si>
  <si>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</si>
  <si>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</si>
  <si>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</si>
  <si>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</si>
  <si>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</si>
  <si>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</si>
  <si>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</si>
  <si>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</si>
  <si>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</si>
  <si>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</si>
  <si>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</si>
  <si>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</si>
  <si>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</si>
  <si>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</si>
  <si>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</si>
  <si>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</si>
  <si>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</si>
  <si>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</si>
  <si>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</si>
  <si>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</si>
  <si>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</si>
  <si>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</si>
  <si>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</si>
  <si>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</si>
  <si>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</si>
  <si>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</si>
  <si>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</si>
  <si>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</si>
  <si>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</si>
  <si>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</si>
  <si>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</si>
  <si>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</si>
  <si>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</si>
  <si>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</si>
  <si>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</si>
  <si>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</si>
  <si>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</si>
  <si>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</si>
  <si>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</si>
  <si>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</si>
  <si>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</si>
  <si>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</si>
  <si>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</si>
  <si>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</si>
  <si>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</si>
  <si>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</si>
  <si>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</si>
  <si>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ИТОГО</t>
  </si>
  <si>
    <t>Отклонение от прош.года</t>
  </si>
  <si>
    <t>% исполнения тек.года</t>
  </si>
  <si>
    <t>%исполнения от прош.года</t>
  </si>
  <si>
    <t>ОХРАНА ОКРУЖАЮЩЕЙ СРЕДЫ</t>
  </si>
  <si>
    <t>Другие вопросы в области охраны окружающей среды</t>
  </si>
  <si>
    <t>0600</t>
  </si>
  <si>
    <t>0605</t>
  </si>
  <si>
    <t>Прочие межбюджетные трансферты общего характера</t>
  </si>
  <si>
    <t>Отклонение от первоначально утвержденного плана, %</t>
  </si>
  <si>
    <t>Причины отклонения</t>
  </si>
  <si>
    <t>Увеличение минимального размера оплаты труда</t>
  </si>
  <si>
    <t xml:space="preserve">Финансирование мероприятий по смягчению последствий чрезвычайных ситуаций (лесные пожары) </t>
  </si>
  <si>
    <t>выполнение  Постановления  по первооч. Расходам</t>
  </si>
  <si>
    <t>Сохранение среднемесячной зарплаты работников на уровне прошлого года</t>
  </si>
  <si>
    <t>Отклонение от уточненного плана, %</t>
  </si>
  <si>
    <t>0111</t>
  </si>
  <si>
    <t>Исполнено на 01.01.2023 года</t>
  </si>
  <si>
    <t>Сведения о фактиически произведенных расходах по разделам и подразделам классификации расходов бюджета в сравнении с первоначально утвержденными и уточненными значениями с учетом внесенных изменений за 2023 год</t>
  </si>
  <si>
    <t>Первоначально утвержденный план на 2023 год</t>
  </si>
  <si>
    <t>Уточненный план на 2023 год</t>
  </si>
  <si>
    <t>Исполнено на 01.01.2024 года</t>
  </si>
  <si>
    <t>Резервные фонды</t>
  </si>
  <si>
    <t>Другие вопросы в области национальной безопасности и правоохранительной деятельности</t>
  </si>
  <si>
    <t>0314</t>
  </si>
  <si>
    <t>0505</t>
  </si>
  <si>
    <t>Другие вопросы в области жилищно-коммунального хозяйства</t>
  </si>
  <si>
    <t>Другие вопросы в области социальной политики</t>
  </si>
  <si>
    <t>1006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</si>
  <si>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не поступала, расходы не осуществлялись</t>
  </si>
  <si>
    <t xml:space="preserve">изменение финансирования из вышестоящего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</si>
</sst>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49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3" fontId="3" fillId="0" borderId="1" xfId="3" applyFont="1" applyBorder="1" applyAlignment="1">
      <alignment horizontal="center" vertical="center"/>
    </xf>
    <xf numFmtId="43" fontId="4" fillId="0" borderId="1" xfId="3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wrapText="1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3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workbookViewId="0">
      <selection activeCell="J10" sqref="J10"/>
    </sheetView>
  </sheetViews>
  <sheetFormatPr defaultRowHeight="15" x14ac:dyDescent="0.25"/>
  <cols>
    <col min="1" max="1" width="44.42578125" style="7" customWidth="1"/>
    <col min="2" max="2" width="9.140625" style="7"/>
    <col min="3" max="3" width="17.85546875" style="7" customWidth="1"/>
    <col min="4" max="4" width="19.28515625" style="8" customWidth="1"/>
    <col min="5" max="5" width="18.5703125" style="8" customWidth="1"/>
    <col min="6" max="11" width="19.7109375" style="7" customWidth="1"/>
    <col min="12" max="12" width="39.140625" style="7" customWidth="1"/>
    <col min="13" max="16384" width="9.140625" style="7"/>
  </cols>
  <sheetData>
    <row r="1" spans="1:12" ht="15.75" x14ac:dyDescent="0.25">
      <c r="B1" s="24" t="s">
        <v>99</v>
      </c>
      <c r="C1" s="24"/>
      <c r="D1" s="24"/>
      <c r="E1" s="24"/>
      <c r="F1" s="24"/>
      <c r="G1" s="24"/>
      <c r="H1" s="24"/>
      <c r="I1" s="24"/>
      <c r="J1" s="24"/>
      <c r="K1" s="6"/>
    </row>
    <row r="2" spans="1:12" ht="15.75" x14ac:dyDescent="0.25">
      <c r="B2" s="24"/>
      <c r="C2" s="24"/>
      <c r="D2" s="24"/>
      <c r="E2" s="24"/>
      <c r="F2" s="24"/>
      <c r="G2" s="24"/>
      <c r="H2" s="24"/>
      <c r="I2" s="24"/>
      <c r="J2" s="24"/>
      <c r="K2" s="6"/>
    </row>
    <row r="3" spans="1:12" ht="15.75" x14ac:dyDescent="0.25">
      <c r="B3" s="24"/>
      <c r="C3" s="24"/>
      <c r="D3" s="24"/>
      <c r="E3" s="24"/>
      <c r="F3" s="24"/>
      <c r="G3" s="24"/>
      <c r="H3" s="24"/>
      <c r="I3" s="24"/>
      <c r="J3" s="24"/>
      <c r="K3" s="6"/>
    </row>
    <row r="5" spans="1:12" ht="76.5" x14ac:dyDescent="0.25">
      <c r="A5" s="22" t="s">
        <v>0</v>
      </c>
      <c r="B5" s="13" t="s">
        <v>1</v>
      </c>
      <c r="C5" s="23" t="s">
        <v>98</v>
      </c>
      <c r="D5" s="26" t="s">
        <v>100</v>
      </c>
      <c r="E5" s="22" t="s">
        <v>101</v>
      </c>
      <c r="F5" s="22" t="s">
        <v>102</v>
      </c>
      <c r="G5" s="22" t="s">
        <v>83</v>
      </c>
      <c r="H5" s="22" t="s">
        <v>84</v>
      </c>
      <c r="I5" s="22" t="s">
        <v>82</v>
      </c>
      <c r="J5" s="26" t="s">
        <v>90</v>
      </c>
      <c r="K5" s="25" t="s">
        <v>96</v>
      </c>
      <c r="L5" s="26" t="s">
        <v>91</v>
      </c>
    </row>
    <row r="6" spans="1:12" x14ac:dyDescent="0.25">
      <c r="A6" s="22"/>
      <c r="B6" s="13" t="s">
        <v>2</v>
      </c>
      <c r="C6" s="23"/>
      <c r="D6" s="26"/>
      <c r="E6" s="22"/>
      <c r="F6" s="22"/>
      <c r="G6" s="22"/>
      <c r="H6" s="22"/>
      <c r="I6" s="22"/>
      <c r="J6" s="26"/>
      <c r="K6" s="25"/>
      <c r="L6" s="26"/>
    </row>
    <row r="7" spans="1:12" s="9" customFormat="1" ht="46.5" customHeight="1" x14ac:dyDescent="0.2">
      <c r="A7" s="13" t="s">
        <v>3</v>
      </c>
      <c r="B7" s="3" t="s">
        <v>4</v>
      </c>
      <c r="C7" s="4">
        <v>124480.78108</v>
      </c>
      <c r="D7" s="4">
        <v>121552.73520000001</v>
      </c>
      <c r="E7" s="4">
        <v>127432.012</v>
      </c>
      <c r="F7" s="4">
        <v>126863.33837</v>
      </c>
      <c r="G7" s="4">
        <f>F7/E7*100</f>
        <v>99.553743505203386</v>
      </c>
      <c r="H7" s="4">
        <f>F7/C7*100</f>
        <v>101.91399609588632</v>
      </c>
      <c r="I7" s="4">
        <f>F7-C7</f>
        <v>2382.557289999997</v>
      </c>
      <c r="J7" s="4">
        <f>F7/D7*100-100</f>
        <v>4.3689705223515034</v>
      </c>
      <c r="K7" s="4">
        <f>F7/E7*100-100</f>
        <v>-0.44625649479661433</v>
      </c>
      <c r="L7" s="19"/>
    </row>
    <row r="8" spans="1:12" ht="38.25" x14ac:dyDescent="0.25">
      <c r="A8" s="15" t="s">
        <v>5</v>
      </c>
      <c r="B8" s="1" t="s">
        <v>6</v>
      </c>
      <c r="C8" s="5">
        <v>13575.349769999999</v>
      </c>
      <c r="D8" s="5">
        <v>11587</v>
      </c>
      <c r="E8" s="5">
        <v>12691.803449999999</v>
      </c>
      <c r="F8" s="5">
        <v>12691.803449999999</v>
      </c>
      <c r="G8" s="5">
        <f t="shared" ref="G8:G53" si="0">F8/E8*100</f>
        <v>100</v>
      </c>
      <c r="H8" s="5">
        <f>F8/C8*100</f>
        <v>93.491539187059942</v>
      </c>
      <c r="I8" s="5">
        <f>F8-C8</f>
        <v>-883.54631999999947</v>
      </c>
      <c r="J8" s="5">
        <f>F8/D8*100-100</f>
        <v>9.5348532838525983</v>
      </c>
      <c r="K8" s="5">
        <f>F8/E8*100-100</f>
        <v>0</v>
      </c>
      <c r="L8" s="14" t="s">
        <v>92</v>
      </c>
    </row>
    <row r="9" spans="1:12" ht="51" x14ac:dyDescent="0.25">
      <c r="A9" s="15" t="s">
        <v>7</v>
      </c>
      <c r="B9" s="2" t="s">
        <v>8</v>
      </c>
      <c r="C9" s="5">
        <v>4919.5177999999996</v>
      </c>
      <c r="D9" s="5">
        <v>4442.2899900000002</v>
      </c>
      <c r="E9" s="5">
        <v>4383.5953899999995</v>
      </c>
      <c r="F9" s="5">
        <v>4383.5953899999995</v>
      </c>
      <c r="G9" s="5">
        <f t="shared" si="0"/>
        <v>100</v>
      </c>
      <c r="H9" s="5">
        <f t="shared" ref="H9:H53" si="1">F9/C9*100</f>
        <v>89.10620040850344</v>
      </c>
      <c r="I9" s="5">
        <f t="shared" ref="I9:I52" si="2">F9-C9</f>
        <v>-535.92241000000013</v>
      </c>
      <c r="J9" s="5">
        <f t="shared" ref="J9:J53" si="3">F9/D9*100-100</f>
        <v>-1.3212689881148663</v>
      </c>
      <c r="K9" s="5">
        <f t="shared" ref="K9:K53" si="4">F9/E9*100-100</f>
        <v>0</v>
      </c>
      <c r="L9" s="14"/>
    </row>
    <row r="10" spans="1:12" ht="51" x14ac:dyDescent="0.25">
      <c r="A10" s="15" t="s">
        <v>9</v>
      </c>
      <c r="B10" s="2" t="s">
        <v>10</v>
      </c>
      <c r="C10" s="5">
        <v>100590.15487</v>
      </c>
      <c r="D10" s="5">
        <v>100968.14601000001</v>
      </c>
      <c r="E10" s="5">
        <v>105667.83996</v>
      </c>
      <c r="F10" s="5">
        <v>105161.47134</v>
      </c>
      <c r="G10" s="5">
        <f t="shared" si="0"/>
        <v>99.520792115944005</v>
      </c>
      <c r="H10" s="5">
        <f t="shared" si="1"/>
        <v>104.54449690022631</v>
      </c>
      <c r="I10" s="5">
        <f t="shared" si="2"/>
        <v>4571.3164700000052</v>
      </c>
      <c r="J10" s="5">
        <f t="shared" si="3"/>
        <v>4.153117092577574</v>
      </c>
      <c r="K10" s="5">
        <f t="shared" si="4"/>
        <v>-0.47920788405599524</v>
      </c>
      <c r="L10" s="19"/>
    </row>
    <row r="11" spans="1:12" ht="90" x14ac:dyDescent="0.25">
      <c r="A11" s="15" t="s">
        <v>11</v>
      </c>
      <c r="B11" s="2" t="s">
        <v>12</v>
      </c>
      <c r="C11" s="5">
        <v>56.25</v>
      </c>
      <c r="D11" s="5">
        <v>0.9</v>
      </c>
      <c r="E11" s="5">
        <v>0.9</v>
      </c>
      <c r="F11" s="5">
        <v>0</v>
      </c>
      <c r="G11" s="5">
        <f t="shared" si="0"/>
        <v>0</v>
      </c>
      <c r="H11" s="5">
        <f t="shared" si="1"/>
        <v>0</v>
      </c>
      <c r="I11" s="5">
        <f t="shared" si="2"/>
        <v>-56.25</v>
      </c>
      <c r="J11" s="5">
        <f t="shared" si="3"/>
        <v>-100</v>
      </c>
      <c r="K11" s="5">
        <f t="shared" si="4"/>
        <v>-100</v>
      </c>
      <c r="L11" s="19" t="s">
        <v>110</v>
      </c>
    </row>
    <row r="12" spans="1:12" x14ac:dyDescent="0.25">
      <c r="A12" s="15" t="s">
        <v>13</v>
      </c>
      <c r="B12" s="2" t="s">
        <v>14</v>
      </c>
      <c r="C12" s="5">
        <v>70</v>
      </c>
      <c r="D12" s="5">
        <v>120</v>
      </c>
      <c r="E12" s="5">
        <v>120</v>
      </c>
      <c r="F12" s="5">
        <v>120</v>
      </c>
      <c r="G12" s="5">
        <f t="shared" si="0"/>
        <v>100</v>
      </c>
      <c r="H12" s="5">
        <f t="shared" si="1"/>
        <v>171.42857142857142</v>
      </c>
      <c r="I12" s="5">
        <f t="shared" si="2"/>
        <v>50</v>
      </c>
      <c r="J12" s="5">
        <f t="shared" si="3"/>
        <v>0</v>
      </c>
      <c r="K12" s="5">
        <f t="shared" si="4"/>
        <v>0</v>
      </c>
      <c r="L12" s="19"/>
    </row>
    <row r="13" spans="1:12" x14ac:dyDescent="0.25">
      <c r="A13" s="15" t="s">
        <v>103</v>
      </c>
      <c r="B13" s="1" t="s">
        <v>97</v>
      </c>
      <c r="C13" s="5">
        <v>0</v>
      </c>
      <c r="D13" s="5">
        <v>181</v>
      </c>
      <c r="E13" s="5">
        <v>50</v>
      </c>
      <c r="F13" s="5">
        <v>0</v>
      </c>
      <c r="G13" s="5">
        <f t="shared" si="0"/>
        <v>0</v>
      </c>
      <c r="H13" s="5" t="e">
        <f t="shared" si="1"/>
        <v>#DIV/0!</v>
      </c>
      <c r="I13" s="5">
        <f t="shared" si="2"/>
        <v>0</v>
      </c>
      <c r="J13" s="5">
        <f t="shared" si="3"/>
        <v>-100</v>
      </c>
      <c r="K13" s="5">
        <f t="shared" si="4"/>
        <v>-100</v>
      </c>
      <c r="L13" s="19"/>
    </row>
    <row r="14" spans="1:12" ht="30" x14ac:dyDescent="0.25">
      <c r="A14" s="15" t="s">
        <v>15</v>
      </c>
      <c r="B14" s="2" t="s">
        <v>16</v>
      </c>
      <c r="C14" s="5">
        <v>5269.50864</v>
      </c>
      <c r="D14" s="5">
        <v>4253.3991999999998</v>
      </c>
      <c r="E14" s="5">
        <v>4517.8732</v>
      </c>
      <c r="F14" s="5">
        <v>4506.4681900000005</v>
      </c>
      <c r="G14" s="5">
        <f t="shared" si="0"/>
        <v>99.747557988125919</v>
      </c>
      <c r="H14" s="5">
        <f t="shared" si="1"/>
        <v>85.519703977561008</v>
      </c>
      <c r="I14" s="5">
        <f t="shared" si="2"/>
        <v>-763.04044999999951</v>
      </c>
      <c r="J14" s="5">
        <f t="shared" si="3"/>
        <v>5.9498057459549187</v>
      </c>
      <c r="K14" s="5">
        <f t="shared" si="4"/>
        <v>-0.25244201187408066</v>
      </c>
      <c r="L14" s="14" t="s">
        <v>92</v>
      </c>
    </row>
    <row r="15" spans="1:12" s="9" customFormat="1" ht="14.25" customHeight="1" x14ac:dyDescent="0.2">
      <c r="A15" s="13" t="s">
        <v>17</v>
      </c>
      <c r="B15" s="3" t="s">
        <v>18</v>
      </c>
      <c r="C15" s="4">
        <v>3247.6</v>
      </c>
      <c r="D15" s="4">
        <v>3739.6</v>
      </c>
      <c r="E15" s="4">
        <v>3739.6</v>
      </c>
      <c r="F15" s="4">
        <v>3739.6</v>
      </c>
      <c r="G15" s="4">
        <f t="shared" si="0"/>
        <v>100</v>
      </c>
      <c r="H15" s="4">
        <f t="shared" si="1"/>
        <v>115.14964897154823</v>
      </c>
      <c r="I15" s="4">
        <f t="shared" si="2"/>
        <v>492</v>
      </c>
      <c r="J15" s="4">
        <f t="shared" si="3"/>
        <v>0</v>
      </c>
      <c r="K15" s="4">
        <f t="shared" si="4"/>
        <v>0</v>
      </c>
      <c r="L15" s="19"/>
    </row>
    <row r="16" spans="1:12" x14ac:dyDescent="0.25">
      <c r="A16" s="15" t="s">
        <v>19</v>
      </c>
      <c r="B16" s="2" t="s">
        <v>20</v>
      </c>
      <c r="C16" s="5">
        <v>3247.6</v>
      </c>
      <c r="D16" s="5">
        <v>3739.6</v>
      </c>
      <c r="E16" s="5">
        <v>3739.6</v>
      </c>
      <c r="F16" s="5">
        <v>3739.6</v>
      </c>
      <c r="G16" s="5">
        <f t="shared" si="0"/>
        <v>100</v>
      </c>
      <c r="H16" s="5">
        <f t="shared" si="1"/>
        <v>115.14964897154823</v>
      </c>
      <c r="I16" s="5">
        <f t="shared" si="2"/>
        <v>492</v>
      </c>
      <c r="J16" s="5">
        <f t="shared" si="3"/>
        <v>0</v>
      </c>
      <c r="K16" s="5">
        <f t="shared" si="4"/>
        <v>0</v>
      </c>
      <c r="L16" s="19"/>
    </row>
    <row r="17" spans="1:13" s="9" customFormat="1" ht="25.5" x14ac:dyDescent="0.2">
      <c r="A17" s="13" t="s">
        <v>21</v>
      </c>
      <c r="B17" s="3" t="s">
        <v>22</v>
      </c>
      <c r="C17" s="4">
        <v>22528.21788</v>
      </c>
      <c r="D17" s="4">
        <v>7784.6</v>
      </c>
      <c r="E17" s="4">
        <v>9936.00792</v>
      </c>
      <c r="F17" s="4">
        <v>9936.00792</v>
      </c>
      <c r="G17" s="4">
        <f t="shared" si="0"/>
        <v>100</v>
      </c>
      <c r="H17" s="4">
        <f t="shared" si="1"/>
        <v>44.104722232915478</v>
      </c>
      <c r="I17" s="4">
        <f t="shared" si="2"/>
        <v>-12592.20996</v>
      </c>
      <c r="J17" s="4">
        <f t="shared" si="3"/>
        <v>27.63671762197157</v>
      </c>
      <c r="K17" s="4">
        <f t="shared" si="4"/>
        <v>0</v>
      </c>
      <c r="L17" s="27" t="s">
        <v>93</v>
      </c>
    </row>
    <row r="18" spans="1:13" x14ac:dyDescent="0.25">
      <c r="A18" s="15" t="s">
        <v>23</v>
      </c>
      <c r="B18" s="2" t="s">
        <v>24</v>
      </c>
      <c r="C18" s="5">
        <v>60.287750000000003</v>
      </c>
      <c r="D18" s="5">
        <v>0</v>
      </c>
      <c r="E18" s="5">
        <v>0</v>
      </c>
      <c r="F18" s="5">
        <v>0</v>
      </c>
      <c r="G18" s="5" t="e">
        <f t="shared" si="0"/>
        <v>#DIV/0!</v>
      </c>
      <c r="H18" s="5">
        <f t="shared" si="1"/>
        <v>0</v>
      </c>
      <c r="I18" s="5">
        <f t="shared" si="2"/>
        <v>-60.287750000000003</v>
      </c>
      <c r="J18" s="5" t="e">
        <f t="shared" si="3"/>
        <v>#DIV/0!</v>
      </c>
      <c r="K18" s="5" t="e">
        <f t="shared" si="4"/>
        <v>#DIV/0!</v>
      </c>
      <c r="L18" s="27"/>
    </row>
    <row r="19" spans="1:13" ht="38.25" x14ac:dyDescent="0.25">
      <c r="A19" s="15" t="s">
        <v>25</v>
      </c>
      <c r="B19" s="2" t="s">
        <v>26</v>
      </c>
      <c r="C19" s="5">
        <v>22467.930130000001</v>
      </c>
      <c r="D19" s="5">
        <v>7715</v>
      </c>
      <c r="E19" s="5">
        <v>9866.4079199999996</v>
      </c>
      <c r="F19" s="5">
        <v>9866.4079199999996</v>
      </c>
      <c r="G19" s="5">
        <f t="shared" si="0"/>
        <v>100</v>
      </c>
      <c r="H19" s="5">
        <f t="shared" si="1"/>
        <v>43.913292692796887</v>
      </c>
      <c r="I19" s="5">
        <f t="shared" si="2"/>
        <v>-12601.522210000001</v>
      </c>
      <c r="J19" s="5">
        <f t="shared" si="3"/>
        <v>27.88603914452365</v>
      </c>
      <c r="K19" s="5">
        <f t="shared" si="4"/>
        <v>0</v>
      </c>
      <c r="L19" s="27"/>
    </row>
    <row r="20" spans="1:13" ht="28.5" customHeight="1" x14ac:dyDescent="0.25">
      <c r="A20" s="15" t="s">
        <v>104</v>
      </c>
      <c r="B20" s="1" t="s">
        <v>105</v>
      </c>
      <c r="C20" s="5"/>
      <c r="D20" s="5">
        <v>69.599999999999994</v>
      </c>
      <c r="E20" s="5">
        <v>69.599999999999994</v>
      </c>
      <c r="F20" s="5">
        <v>69.599999999999994</v>
      </c>
      <c r="G20" s="5">
        <f t="shared" si="0"/>
        <v>100</v>
      </c>
      <c r="H20" s="5" t="e">
        <f t="shared" si="1"/>
        <v>#DIV/0!</v>
      </c>
      <c r="I20" s="5">
        <f t="shared" si="2"/>
        <v>69.599999999999994</v>
      </c>
      <c r="J20" s="5">
        <f t="shared" si="3"/>
        <v>0</v>
      </c>
      <c r="K20" s="5">
        <f t="shared" si="4"/>
        <v>0</v>
      </c>
      <c r="L20" s="14"/>
    </row>
    <row r="21" spans="1:13" s="9" customFormat="1" ht="15" customHeight="1" x14ac:dyDescent="0.2">
      <c r="A21" s="13" t="s">
        <v>27</v>
      </c>
      <c r="B21" s="3" t="s">
        <v>28</v>
      </c>
      <c r="C21" s="4">
        <v>129004.03747</v>
      </c>
      <c r="D21" s="4">
        <v>130025.64589</v>
      </c>
      <c r="E21" s="4">
        <v>166548.0111</v>
      </c>
      <c r="F21" s="4">
        <v>149669.53485</v>
      </c>
      <c r="G21" s="4">
        <f t="shared" si="0"/>
        <v>89.865699302848043</v>
      </c>
      <c r="H21" s="4">
        <f t="shared" si="1"/>
        <v>116.01926403644984</v>
      </c>
      <c r="I21" s="4">
        <f t="shared" si="2"/>
        <v>20665.497380000001</v>
      </c>
      <c r="J21" s="4">
        <f t="shared" si="3"/>
        <v>15.107703426921233</v>
      </c>
      <c r="K21" s="4">
        <f t="shared" si="4"/>
        <v>-10.134300697151957</v>
      </c>
      <c r="L21" s="28" t="s">
        <v>94</v>
      </c>
    </row>
    <row r="22" spans="1:13" x14ac:dyDescent="0.25">
      <c r="A22" s="15" t="s">
        <v>29</v>
      </c>
      <c r="B22" s="2" t="s">
        <v>30</v>
      </c>
      <c r="C22" s="5">
        <v>7489.0781299999999</v>
      </c>
      <c r="D22" s="5">
        <v>8109.741</v>
      </c>
      <c r="E22" s="5">
        <v>8109.6581299999998</v>
      </c>
      <c r="F22" s="5">
        <v>8050.0703600000006</v>
      </c>
      <c r="G22" s="5">
        <f t="shared" si="0"/>
        <v>99.265224636540879</v>
      </c>
      <c r="H22" s="5">
        <f t="shared" si="1"/>
        <v>107.49080487961207</v>
      </c>
      <c r="I22" s="5">
        <f t="shared" si="2"/>
        <v>560.99223000000075</v>
      </c>
      <c r="J22" s="5">
        <f t="shared" si="3"/>
        <v>-0.735789712643097</v>
      </c>
      <c r="K22" s="5">
        <f t="shared" si="4"/>
        <v>-0.73477536345912142</v>
      </c>
      <c r="L22" s="29"/>
    </row>
    <row r="23" spans="1:13" x14ac:dyDescent="0.25">
      <c r="A23" s="15" t="s">
        <v>31</v>
      </c>
      <c r="B23" s="2" t="s">
        <v>32</v>
      </c>
      <c r="C23" s="5">
        <v>100275.53274</v>
      </c>
      <c r="D23" s="5">
        <v>89220.739669999995</v>
      </c>
      <c r="E23" s="5">
        <v>125298.38475</v>
      </c>
      <c r="F23" s="5">
        <v>108506.99720999999</v>
      </c>
      <c r="G23" s="5">
        <f t="shared" si="0"/>
        <v>86.59887948794966</v>
      </c>
      <c r="H23" s="5">
        <f t="shared" si="1"/>
        <v>108.20884641056259</v>
      </c>
      <c r="I23" s="5">
        <f t="shared" si="2"/>
        <v>8231.4644699999917</v>
      </c>
      <c r="J23" s="5">
        <f t="shared" si="3"/>
        <v>21.616338993975972</v>
      </c>
      <c r="K23" s="5">
        <f t="shared" si="4"/>
        <v>-13.40112051205034</v>
      </c>
      <c r="L23" s="29"/>
    </row>
    <row r="24" spans="1:13" ht="36.75" customHeight="1" x14ac:dyDescent="0.25">
      <c r="A24" s="15" t="s">
        <v>33</v>
      </c>
      <c r="B24" s="2" t="s">
        <v>34</v>
      </c>
      <c r="C24" s="5">
        <v>21239.426600000003</v>
      </c>
      <c r="D24" s="5">
        <v>32695.165219999999</v>
      </c>
      <c r="E24" s="5">
        <v>33139.968219999995</v>
      </c>
      <c r="F24" s="5">
        <v>33112.467280000004</v>
      </c>
      <c r="G24" s="5">
        <f t="shared" si="0"/>
        <v>99.917015792479276</v>
      </c>
      <c r="H24" s="5">
        <f t="shared" si="1"/>
        <v>155.90094734478379</v>
      </c>
      <c r="I24" s="5">
        <f t="shared" si="2"/>
        <v>11873.040680000002</v>
      </c>
      <c r="J24" s="5">
        <f t="shared" si="3"/>
        <v>1.2763417991377395</v>
      </c>
      <c r="K24" s="5">
        <f t="shared" si="4"/>
        <v>-8.2984207520723885E-2</v>
      </c>
      <c r="L24" s="21"/>
    </row>
    <row r="25" spans="1:13" s="9" customFormat="1" ht="14.25" x14ac:dyDescent="0.2">
      <c r="A25" s="13" t="s">
        <v>35</v>
      </c>
      <c r="B25" s="3" t="s">
        <v>36</v>
      </c>
      <c r="C25" s="4">
        <v>134975.00665999998</v>
      </c>
      <c r="D25" s="4">
        <v>49658.882090000006</v>
      </c>
      <c r="E25" s="4">
        <v>66548.364310000004</v>
      </c>
      <c r="F25" s="4">
        <v>65732.800210000001</v>
      </c>
      <c r="G25" s="4">
        <f t="shared" si="0"/>
        <v>98.774479119876062</v>
      </c>
      <c r="H25" s="4">
        <f t="shared" si="1"/>
        <v>48.699979230658556</v>
      </c>
      <c r="I25" s="4">
        <f t="shared" si="2"/>
        <v>-69242.206449999983</v>
      </c>
      <c r="J25" s="4">
        <f t="shared" si="3"/>
        <v>32.368666879911217</v>
      </c>
      <c r="K25" s="4">
        <f t="shared" si="4"/>
        <v>-1.2255208801239377</v>
      </c>
      <c r="L25" s="27" t="s">
        <v>94</v>
      </c>
    </row>
    <row r="26" spans="1:13" x14ac:dyDescent="0.25">
      <c r="A26" s="15" t="s">
        <v>37</v>
      </c>
      <c r="B26" s="2" t="s">
        <v>38</v>
      </c>
      <c r="C26" s="5">
        <v>1713.56645</v>
      </c>
      <c r="D26" s="5">
        <v>642.53843000000006</v>
      </c>
      <c r="E26" s="5">
        <v>163.16038</v>
      </c>
      <c r="F26" s="5">
        <v>163.16038</v>
      </c>
      <c r="G26" s="5">
        <f t="shared" si="0"/>
        <v>100</v>
      </c>
      <c r="H26" s="5">
        <f t="shared" si="1"/>
        <v>9.5216838541627613</v>
      </c>
      <c r="I26" s="5">
        <f t="shared" si="2"/>
        <v>-1550.40607</v>
      </c>
      <c r="J26" s="5">
        <f t="shared" si="3"/>
        <v>-74.606907169739259</v>
      </c>
      <c r="K26" s="5">
        <f t="shared" si="4"/>
        <v>0</v>
      </c>
      <c r="L26" s="27"/>
    </row>
    <row r="27" spans="1:13" ht="30" x14ac:dyDescent="0.25">
      <c r="A27" s="15" t="s">
        <v>39</v>
      </c>
      <c r="B27" s="2" t="s">
        <v>40</v>
      </c>
      <c r="C27" s="5">
        <v>51009.30745</v>
      </c>
      <c r="D27" s="5">
        <v>10765.09945</v>
      </c>
      <c r="E27" s="5">
        <v>14029.465269999999</v>
      </c>
      <c r="F27" s="5">
        <v>13972.463089999999</v>
      </c>
      <c r="G27" s="5">
        <f t="shared" si="0"/>
        <v>99.593696702597128</v>
      </c>
      <c r="H27" s="5">
        <f t="shared" si="1"/>
        <v>27.391987440127458</v>
      </c>
      <c r="I27" s="5">
        <f t="shared" si="2"/>
        <v>-37036.844360000003</v>
      </c>
      <c r="J27" s="5">
        <f t="shared" si="3"/>
        <v>29.794092055508145</v>
      </c>
      <c r="K27" s="5">
        <f t="shared" si="4"/>
        <v>-0.40630329740287152</v>
      </c>
      <c r="L27" s="14" t="s">
        <v>111</v>
      </c>
      <c r="M27" s="10"/>
    </row>
    <row r="28" spans="1:13" ht="30" x14ac:dyDescent="0.25">
      <c r="A28" s="15" t="s">
        <v>41</v>
      </c>
      <c r="B28" s="2" t="s">
        <v>42</v>
      </c>
      <c r="C28" s="5">
        <v>82252.132760000008</v>
      </c>
      <c r="D28" s="5">
        <v>35251.244210000004</v>
      </c>
      <c r="E28" s="5">
        <v>46355.738659999995</v>
      </c>
      <c r="F28" s="5">
        <v>45597.176740000003</v>
      </c>
      <c r="G28" s="5">
        <f t="shared" si="0"/>
        <v>98.363607307471185</v>
      </c>
      <c r="H28" s="5">
        <f t="shared" si="1"/>
        <v>55.435859484696962</v>
      </c>
      <c r="I28" s="5">
        <f t="shared" si="2"/>
        <v>-36654.956020000005</v>
      </c>
      <c r="J28" s="5">
        <f t="shared" si="3"/>
        <v>29.349127277229769</v>
      </c>
      <c r="K28" s="5">
        <f t="shared" si="4"/>
        <v>-1.6363926925288155</v>
      </c>
      <c r="L28" s="14" t="s">
        <v>94</v>
      </c>
    </row>
    <row r="29" spans="1:13" ht="27.75" customHeight="1" x14ac:dyDescent="0.25">
      <c r="A29" s="15" t="s">
        <v>107</v>
      </c>
      <c r="B29" s="1" t="s">
        <v>106</v>
      </c>
      <c r="C29" s="5"/>
      <c r="D29" s="5">
        <v>3000</v>
      </c>
      <c r="E29" s="5">
        <v>6000</v>
      </c>
      <c r="F29" s="5">
        <v>6000</v>
      </c>
      <c r="G29" s="5">
        <f t="shared" si="0"/>
        <v>100</v>
      </c>
      <c r="H29" s="5" t="e">
        <f t="shared" si="1"/>
        <v>#DIV/0!</v>
      </c>
      <c r="I29" s="5">
        <f t="shared" si="2"/>
        <v>6000</v>
      </c>
      <c r="J29" s="5">
        <f t="shared" si="3"/>
        <v>100</v>
      </c>
      <c r="K29" s="5">
        <f t="shared" si="4"/>
        <v>0</v>
      </c>
      <c r="L29" s="20" t="s">
        <v>94</v>
      </c>
    </row>
    <row r="30" spans="1:13" s="9" customFormat="1" ht="14.25" x14ac:dyDescent="0.2">
      <c r="A30" s="16" t="s">
        <v>85</v>
      </c>
      <c r="B30" s="11" t="s">
        <v>87</v>
      </c>
      <c r="C30" s="4">
        <v>288.47858000000002</v>
      </c>
      <c r="D30" s="4">
        <v>849</v>
      </c>
      <c r="E30" s="4">
        <v>2711.8082100000001</v>
      </c>
      <c r="F30" s="4">
        <v>2711.8082100000001</v>
      </c>
      <c r="G30" s="4">
        <f t="shared" si="0"/>
        <v>100</v>
      </c>
      <c r="H30" s="4">
        <f t="shared" si="1"/>
        <v>940.03797786303574</v>
      </c>
      <c r="I30" s="4">
        <f t="shared" si="2"/>
        <v>2423.3296300000002</v>
      </c>
      <c r="J30" s="4">
        <f t="shared" si="3"/>
        <v>219.41203886925797</v>
      </c>
      <c r="K30" s="4">
        <f t="shared" si="4"/>
        <v>0</v>
      </c>
      <c r="L30" s="30" t="s">
        <v>94</v>
      </c>
    </row>
    <row r="31" spans="1:13" x14ac:dyDescent="0.25">
      <c r="A31" s="17" t="s">
        <v>86</v>
      </c>
      <c r="B31" s="12" t="s">
        <v>88</v>
      </c>
      <c r="C31" s="5">
        <v>288.47858000000002</v>
      </c>
      <c r="D31" s="5">
        <v>849</v>
      </c>
      <c r="E31" s="5">
        <v>2711.8082100000001</v>
      </c>
      <c r="F31" s="5">
        <v>2711.8082100000001</v>
      </c>
      <c r="G31" s="5">
        <f t="shared" si="0"/>
        <v>100</v>
      </c>
      <c r="H31" s="5">
        <f t="shared" si="1"/>
        <v>940.03797786303574</v>
      </c>
      <c r="I31" s="5">
        <f t="shared" si="2"/>
        <v>2423.3296300000002</v>
      </c>
      <c r="J31" s="5">
        <f t="shared" si="3"/>
        <v>219.41203886925797</v>
      </c>
      <c r="K31" s="5">
        <f t="shared" si="4"/>
        <v>0</v>
      </c>
      <c r="L31" s="30"/>
    </row>
    <row r="32" spans="1:13" s="9" customFormat="1" x14ac:dyDescent="0.2">
      <c r="A32" s="13" t="s">
        <v>43</v>
      </c>
      <c r="B32" s="3" t="s">
        <v>44</v>
      </c>
      <c r="C32" s="4">
        <v>340298.28558999998</v>
      </c>
      <c r="D32" s="4">
        <v>330025.15241000004</v>
      </c>
      <c r="E32" s="4">
        <v>335712.81381000002</v>
      </c>
      <c r="F32" s="4">
        <v>334832.07224000001</v>
      </c>
      <c r="G32" s="4">
        <f t="shared" si="0"/>
        <v>99.737650296989116</v>
      </c>
      <c r="H32" s="4">
        <f t="shared" si="1"/>
        <v>98.393699415639773</v>
      </c>
      <c r="I32" s="4">
        <f t="shared" si="2"/>
        <v>-5466.2133499999763</v>
      </c>
      <c r="J32" s="4">
        <f t="shared" si="3"/>
        <v>1.456531356745856</v>
      </c>
      <c r="K32" s="4">
        <f t="shared" si="4"/>
        <v>-0.26234970301088367</v>
      </c>
      <c r="L32" s="31"/>
    </row>
    <row r="33" spans="1:12" x14ac:dyDescent="0.25">
      <c r="A33" s="15" t="s">
        <v>45</v>
      </c>
      <c r="B33" s="2" t="s">
        <v>46</v>
      </c>
      <c r="C33" s="5">
        <v>67341.111510000002</v>
      </c>
      <c r="D33" s="5">
        <v>71658.652000000002</v>
      </c>
      <c r="E33" s="5">
        <v>71534.702510000003</v>
      </c>
      <c r="F33" s="5">
        <v>71085.994170000005</v>
      </c>
      <c r="G33" s="5">
        <f t="shared" si="0"/>
        <v>99.372740328461887</v>
      </c>
      <c r="H33" s="5">
        <f t="shared" si="1"/>
        <v>105.56106452065896</v>
      </c>
      <c r="I33" s="5">
        <f t="shared" si="2"/>
        <v>3744.8826600000029</v>
      </c>
      <c r="J33" s="5">
        <f t="shared" si="3"/>
        <v>-0.79914680784114012</v>
      </c>
      <c r="K33" s="5">
        <f t="shared" si="4"/>
        <v>-0.62725967153811268</v>
      </c>
      <c r="L33" s="32"/>
    </row>
    <row r="34" spans="1:12" x14ac:dyDescent="0.25">
      <c r="A34" s="15" t="s">
        <v>47</v>
      </c>
      <c r="B34" s="2" t="s">
        <v>48</v>
      </c>
      <c r="C34" s="5">
        <v>216925.24246000001</v>
      </c>
      <c r="D34" s="5">
        <v>214171.06330000001</v>
      </c>
      <c r="E34" s="5">
        <v>218835.07238</v>
      </c>
      <c r="F34" s="5">
        <v>218477.28764</v>
      </c>
      <c r="G34" s="5">
        <f t="shared" si="0"/>
        <v>99.836504845357368</v>
      </c>
      <c r="H34" s="5">
        <f t="shared" si="1"/>
        <v>100.71547467800394</v>
      </c>
      <c r="I34" s="5">
        <f t="shared" si="2"/>
        <v>1552.0451799999864</v>
      </c>
      <c r="J34" s="5">
        <f t="shared" si="3"/>
        <v>2.0106471311523819</v>
      </c>
      <c r="K34" s="5">
        <f t="shared" si="4"/>
        <v>-0.1634951546426322</v>
      </c>
      <c r="L34" s="32"/>
    </row>
    <row r="35" spans="1:12" x14ac:dyDescent="0.25">
      <c r="A35" s="15" t="s">
        <v>49</v>
      </c>
      <c r="B35" s="2" t="s">
        <v>50</v>
      </c>
      <c r="C35" s="5">
        <v>28665.302190000002</v>
      </c>
      <c r="D35" s="5">
        <v>25513</v>
      </c>
      <c r="E35" s="5">
        <v>25964.510829999999</v>
      </c>
      <c r="F35" s="5">
        <v>25949.510829999999</v>
      </c>
      <c r="G35" s="5">
        <f t="shared" si="0"/>
        <v>99.942228836513763</v>
      </c>
      <c r="H35" s="5">
        <f t="shared" si="1"/>
        <v>90.525858258883403</v>
      </c>
      <c r="I35" s="5">
        <f t="shared" si="2"/>
        <v>-2715.7913600000029</v>
      </c>
      <c r="J35" s="5">
        <f t="shared" si="3"/>
        <v>1.7109349351311067</v>
      </c>
      <c r="K35" s="5">
        <f t="shared" si="4"/>
        <v>-5.7771163486236787E-2</v>
      </c>
      <c r="L35" s="32"/>
    </row>
    <row r="36" spans="1:12" x14ac:dyDescent="0.25">
      <c r="A36" s="15" t="s">
        <v>51</v>
      </c>
      <c r="B36" s="2" t="s">
        <v>52</v>
      </c>
      <c r="C36" s="5">
        <v>8008.4816200000005</v>
      </c>
      <c r="D36" s="5">
        <v>1480</v>
      </c>
      <c r="E36" s="5">
        <v>1480</v>
      </c>
      <c r="F36" s="5">
        <v>1480</v>
      </c>
      <c r="G36" s="5">
        <f t="shared" si="0"/>
        <v>100</v>
      </c>
      <c r="H36" s="5">
        <f t="shared" si="1"/>
        <v>18.480407026269731</v>
      </c>
      <c r="I36" s="5">
        <f t="shared" si="2"/>
        <v>-6528.4816200000005</v>
      </c>
      <c r="J36" s="5">
        <f t="shared" si="3"/>
        <v>0</v>
      </c>
      <c r="K36" s="5">
        <f t="shared" si="4"/>
        <v>0</v>
      </c>
      <c r="L36" s="32"/>
    </row>
    <row r="37" spans="1:12" x14ac:dyDescent="0.25">
      <c r="A37" s="15" t="s">
        <v>53</v>
      </c>
      <c r="B37" s="2" t="s">
        <v>54</v>
      </c>
      <c r="C37" s="5">
        <v>19358.147809999999</v>
      </c>
      <c r="D37" s="5">
        <v>17202.437109999999</v>
      </c>
      <c r="E37" s="5">
        <v>17898.52809</v>
      </c>
      <c r="F37" s="5">
        <v>17839.279600000002</v>
      </c>
      <c r="G37" s="5">
        <f t="shared" si="0"/>
        <v>99.668975629157458</v>
      </c>
      <c r="H37" s="5">
        <f t="shared" si="1"/>
        <v>92.153855705061915</v>
      </c>
      <c r="I37" s="5">
        <f t="shared" si="2"/>
        <v>-1518.8682099999969</v>
      </c>
      <c r="J37" s="5">
        <f t="shared" si="3"/>
        <v>3.7020480640490092</v>
      </c>
      <c r="K37" s="5">
        <f t="shared" si="4"/>
        <v>-0.33102437084254177</v>
      </c>
      <c r="L37" s="32"/>
    </row>
    <row r="38" spans="1:12" s="9" customFormat="1" ht="30" x14ac:dyDescent="0.2">
      <c r="A38" s="13" t="s">
        <v>55</v>
      </c>
      <c r="B38" s="3" t="s">
        <v>56</v>
      </c>
      <c r="C38" s="4">
        <v>63201.405729999999</v>
      </c>
      <c r="D38" s="4">
        <v>69899.512489999994</v>
      </c>
      <c r="E38" s="4">
        <v>74801.000360000005</v>
      </c>
      <c r="F38" s="4">
        <v>74801.000360000005</v>
      </c>
      <c r="G38" s="4">
        <f t="shared" si="0"/>
        <v>100</v>
      </c>
      <c r="H38" s="4">
        <f t="shared" si="1"/>
        <v>118.35338074528616</v>
      </c>
      <c r="I38" s="4">
        <f t="shared" si="2"/>
        <v>11599.594630000007</v>
      </c>
      <c r="J38" s="4">
        <f t="shared" si="3"/>
        <v>7.0121917813106762</v>
      </c>
      <c r="K38" s="4">
        <f t="shared" si="4"/>
        <v>0</v>
      </c>
      <c r="L38" s="31" t="s">
        <v>95</v>
      </c>
    </row>
    <row r="39" spans="1:12" x14ac:dyDescent="0.25">
      <c r="A39" s="15" t="s">
        <v>57</v>
      </c>
      <c r="B39" s="2" t="s">
        <v>58</v>
      </c>
      <c r="C39" s="5">
        <v>53332.338729999996</v>
      </c>
      <c r="D39" s="5">
        <v>63051.54249</v>
      </c>
      <c r="E39" s="5">
        <v>67415.827489999996</v>
      </c>
      <c r="F39" s="5">
        <v>67415.827489999996</v>
      </c>
      <c r="G39" s="5">
        <f t="shared" si="0"/>
        <v>100</v>
      </c>
      <c r="H39" s="5">
        <f t="shared" si="1"/>
        <v>126.40703388482359</v>
      </c>
      <c r="I39" s="5">
        <f t="shared" si="2"/>
        <v>14083.48876</v>
      </c>
      <c r="J39" s="5">
        <f t="shared" si="3"/>
        <v>6.9217735643694454</v>
      </c>
      <c r="K39" s="5">
        <f t="shared" si="4"/>
        <v>0</v>
      </c>
      <c r="L39" s="33" t="s">
        <v>111</v>
      </c>
    </row>
    <row r="40" spans="1:12" ht="25.5" x14ac:dyDescent="0.25">
      <c r="A40" s="15" t="s">
        <v>59</v>
      </c>
      <c r="B40" s="2" t="s">
        <v>60</v>
      </c>
      <c r="C40" s="5">
        <v>9869.0669999999991</v>
      </c>
      <c r="D40" s="5">
        <v>6847.97</v>
      </c>
      <c r="E40" s="5">
        <v>7385.1728700000003</v>
      </c>
      <c r="F40" s="5">
        <v>7385.1728700000003</v>
      </c>
      <c r="G40" s="5">
        <f t="shared" si="0"/>
        <v>100</v>
      </c>
      <c r="H40" s="5">
        <f t="shared" si="1"/>
        <v>74.831520244010918</v>
      </c>
      <c r="I40" s="5">
        <f t="shared" si="2"/>
        <v>-2483.8941299999988</v>
      </c>
      <c r="J40" s="5">
        <f t="shared" si="3"/>
        <v>7.8447024446660834</v>
      </c>
      <c r="K40" s="5">
        <f t="shared" si="4"/>
        <v>0</v>
      </c>
      <c r="L40" s="34"/>
    </row>
    <row r="41" spans="1:12" s="9" customFormat="1" ht="15" customHeight="1" x14ac:dyDescent="0.2">
      <c r="A41" s="13" t="s">
        <v>61</v>
      </c>
      <c r="B41" s="3" t="s">
        <v>62</v>
      </c>
      <c r="C41" s="4">
        <v>29877.46516</v>
      </c>
      <c r="D41" s="4">
        <v>34348.051399999997</v>
      </c>
      <c r="E41" s="4">
        <v>32600.501210000002</v>
      </c>
      <c r="F41" s="4">
        <v>32160.978660000001</v>
      </c>
      <c r="G41" s="4">
        <f t="shared" si="0"/>
        <v>98.651792047095327</v>
      </c>
      <c r="H41" s="4">
        <f t="shared" si="1"/>
        <v>107.64292917009965</v>
      </c>
      <c r="I41" s="4">
        <f t="shared" si="2"/>
        <v>2283.5135000000009</v>
      </c>
      <c r="J41" s="4">
        <f t="shared" si="3"/>
        <v>-6.3673851961220578</v>
      </c>
      <c r="K41" s="4">
        <f t="shared" si="4"/>
        <v>-1.3482079529046729</v>
      </c>
      <c r="L41" s="35"/>
    </row>
    <row r="42" spans="1:12" x14ac:dyDescent="0.25">
      <c r="A42" s="15" t="s">
        <v>63</v>
      </c>
      <c r="B42" s="2" t="s">
        <v>64</v>
      </c>
      <c r="C42" s="5">
        <v>3613.8747899999998</v>
      </c>
      <c r="D42" s="5">
        <v>3709.7</v>
      </c>
      <c r="E42" s="5">
        <v>3709.3686699999998</v>
      </c>
      <c r="F42" s="5">
        <v>3709.3686699999998</v>
      </c>
      <c r="G42" s="5">
        <f t="shared" si="0"/>
        <v>100</v>
      </c>
      <c r="H42" s="5">
        <f t="shared" si="1"/>
        <v>102.64242359099553</v>
      </c>
      <c r="I42" s="5">
        <f t="shared" si="2"/>
        <v>95.49387999999999</v>
      </c>
      <c r="J42" s="5">
        <f t="shared" si="3"/>
        <v>-8.9314499824695304E-3</v>
      </c>
      <c r="K42" s="5">
        <f t="shared" si="4"/>
        <v>0</v>
      </c>
      <c r="L42" s="31"/>
    </row>
    <row r="43" spans="1:12" x14ac:dyDescent="0.25">
      <c r="A43" s="15" t="s">
        <v>65</v>
      </c>
      <c r="B43" s="2" t="s">
        <v>66</v>
      </c>
      <c r="C43" s="5">
        <v>4821.5950000000003</v>
      </c>
      <c r="D43" s="5">
        <v>1835.8629599999999</v>
      </c>
      <c r="E43" s="5">
        <v>1835.8629599999999</v>
      </c>
      <c r="F43" s="5">
        <v>1835.8629599999999</v>
      </c>
      <c r="G43" s="5">
        <f t="shared" si="0"/>
        <v>100</v>
      </c>
      <c r="H43" s="5">
        <f t="shared" si="1"/>
        <v>38.075843367184511</v>
      </c>
      <c r="I43" s="5">
        <f t="shared" si="2"/>
        <v>-2985.7320400000003</v>
      </c>
      <c r="J43" s="5">
        <f t="shared" si="3"/>
        <v>0</v>
      </c>
      <c r="K43" s="5">
        <f t="shared" si="4"/>
        <v>0</v>
      </c>
      <c r="L43" s="31"/>
    </row>
    <row r="44" spans="1:12" ht="15" customHeight="1" x14ac:dyDescent="0.25">
      <c r="A44" s="15" t="s">
        <v>67</v>
      </c>
      <c r="B44" s="2" t="s">
        <v>68</v>
      </c>
      <c r="C44" s="5">
        <v>21441.995370000001</v>
      </c>
      <c r="D44" s="5">
        <v>28729.19944</v>
      </c>
      <c r="E44" s="5">
        <v>26892.065579999999</v>
      </c>
      <c r="F44" s="5">
        <v>26452.543030000001</v>
      </c>
      <c r="G44" s="5">
        <f t="shared" si="0"/>
        <v>98.365605093842717</v>
      </c>
      <c r="H44" s="5">
        <f t="shared" si="1"/>
        <v>123.36791690110323</v>
      </c>
      <c r="I44" s="5">
        <f t="shared" si="2"/>
        <v>5010.5476600000002</v>
      </c>
      <c r="J44" s="5">
        <f t="shared" si="3"/>
        <v>-7.9245382898842109</v>
      </c>
      <c r="K44" s="5">
        <f t="shared" si="4"/>
        <v>-1.6343949061572829</v>
      </c>
      <c r="L44" s="33" t="s">
        <v>94</v>
      </c>
    </row>
    <row r="45" spans="1:12" x14ac:dyDescent="0.25">
      <c r="A45" s="15" t="s">
        <v>108</v>
      </c>
      <c r="B45" s="1" t="s">
        <v>109</v>
      </c>
      <c r="C45" s="5"/>
      <c r="D45" s="5">
        <v>73.289000000000001</v>
      </c>
      <c r="E45" s="5">
        <v>163.20400000000001</v>
      </c>
      <c r="F45" s="5">
        <v>163.20400000000001</v>
      </c>
      <c r="G45" s="5">
        <f t="shared" si="0"/>
        <v>100</v>
      </c>
      <c r="H45" s="5" t="e">
        <f t="shared" si="1"/>
        <v>#DIV/0!</v>
      </c>
      <c r="I45" s="5">
        <f t="shared" si="2"/>
        <v>163.20400000000001</v>
      </c>
      <c r="J45" s="5">
        <f t="shared" si="3"/>
        <v>122.685532617446</v>
      </c>
      <c r="K45" s="5">
        <f t="shared" si="4"/>
        <v>0</v>
      </c>
      <c r="L45" s="34"/>
    </row>
    <row r="46" spans="1:12" s="9" customFormat="1" ht="15" customHeight="1" x14ac:dyDescent="0.2">
      <c r="A46" s="13" t="s">
        <v>69</v>
      </c>
      <c r="B46" s="3" t="s">
        <v>70</v>
      </c>
      <c r="C46" s="4">
        <v>2461.1555899999998</v>
      </c>
      <c r="D46" s="4">
        <v>650</v>
      </c>
      <c r="E46" s="4">
        <v>645.1</v>
      </c>
      <c r="F46" s="4">
        <v>593.83073000000002</v>
      </c>
      <c r="G46" s="4">
        <f t="shared" si="0"/>
        <v>92.05250813827314</v>
      </c>
      <c r="H46" s="4">
        <f t="shared" si="1"/>
        <v>24.12812633271999</v>
      </c>
      <c r="I46" s="4">
        <f t="shared" si="2"/>
        <v>-1867.3248599999997</v>
      </c>
      <c r="J46" s="4">
        <f t="shared" si="3"/>
        <v>-8.6414261538461545</v>
      </c>
      <c r="K46" s="4">
        <f t="shared" si="4"/>
        <v>-7.94749186172686</v>
      </c>
      <c r="L46" s="34"/>
    </row>
    <row r="47" spans="1:12" ht="15" customHeight="1" x14ac:dyDescent="0.25">
      <c r="A47" s="15" t="s">
        <v>71</v>
      </c>
      <c r="B47" s="2" t="s">
        <v>72</v>
      </c>
      <c r="C47" s="5">
        <v>747.37954999999999</v>
      </c>
      <c r="D47" s="5">
        <v>650</v>
      </c>
      <c r="E47" s="5">
        <v>645.1</v>
      </c>
      <c r="F47" s="5">
        <v>593.83073000000002</v>
      </c>
      <c r="G47" s="5">
        <f t="shared" si="0"/>
        <v>92.05250813827314</v>
      </c>
      <c r="H47" s="5">
        <f t="shared" si="1"/>
        <v>79.455041283909907</v>
      </c>
      <c r="I47" s="5">
        <f t="shared" si="2"/>
        <v>-153.54881999999998</v>
      </c>
      <c r="J47" s="5">
        <f t="shared" si="3"/>
        <v>-8.6414261538461545</v>
      </c>
      <c r="K47" s="5">
        <f t="shared" si="4"/>
        <v>-7.94749186172686</v>
      </c>
      <c r="L47" s="34"/>
    </row>
    <row r="48" spans="1:12" s="9" customFormat="1" ht="14.25" customHeight="1" x14ac:dyDescent="0.2">
      <c r="A48" s="13" t="s">
        <v>73</v>
      </c>
      <c r="B48" s="3" t="s">
        <v>74</v>
      </c>
      <c r="C48" s="4">
        <v>352.69746000000004</v>
      </c>
      <c r="D48" s="4">
        <v>400</v>
      </c>
      <c r="E48" s="4">
        <v>382.2</v>
      </c>
      <c r="F48" s="4">
        <v>382.2</v>
      </c>
      <c r="G48" s="4">
        <f t="shared" si="0"/>
        <v>100</v>
      </c>
      <c r="H48" s="4">
        <f t="shared" si="1"/>
        <v>108.36482916548363</v>
      </c>
      <c r="I48" s="4">
        <f t="shared" si="2"/>
        <v>29.502539999999954</v>
      </c>
      <c r="J48" s="4">
        <f t="shared" si="3"/>
        <v>-4.4500000000000028</v>
      </c>
      <c r="K48" s="4">
        <f t="shared" si="4"/>
        <v>0</v>
      </c>
      <c r="L48" s="35"/>
    </row>
    <row r="49" spans="1:12" x14ac:dyDescent="0.25">
      <c r="A49" s="15" t="s">
        <v>75</v>
      </c>
      <c r="B49" s="2" t="s">
        <v>76</v>
      </c>
      <c r="C49" s="5">
        <v>352.69746000000004</v>
      </c>
      <c r="D49" s="5">
        <v>400</v>
      </c>
      <c r="E49" s="5">
        <v>382.2</v>
      </c>
      <c r="F49" s="5">
        <v>382.2</v>
      </c>
      <c r="G49" s="5">
        <f t="shared" si="0"/>
        <v>100</v>
      </c>
      <c r="H49" s="5">
        <f t="shared" si="1"/>
        <v>108.36482916548363</v>
      </c>
      <c r="I49" s="5">
        <f t="shared" si="2"/>
        <v>29.502539999999954</v>
      </c>
      <c r="J49" s="5">
        <f t="shared" si="3"/>
        <v>-4.4500000000000028</v>
      </c>
      <c r="K49" s="5">
        <f t="shared" si="4"/>
        <v>0</v>
      </c>
      <c r="L49" s="18"/>
    </row>
    <row r="50" spans="1:12" s="9" customFormat="1" ht="38.25" x14ac:dyDescent="0.2">
      <c r="A50" s="13" t="s">
        <v>77</v>
      </c>
      <c r="B50" s="3" t="s">
        <v>78</v>
      </c>
      <c r="C50" s="4">
        <v>34499.187939999996</v>
      </c>
      <c r="D50" s="4">
        <v>32636.803</v>
      </c>
      <c r="E50" s="4">
        <v>32636.803</v>
      </c>
      <c r="F50" s="4">
        <v>32636.803</v>
      </c>
      <c r="G50" s="4">
        <f t="shared" si="0"/>
        <v>100</v>
      </c>
      <c r="H50" s="4">
        <f t="shared" si="1"/>
        <v>94.601655716537437</v>
      </c>
      <c r="I50" s="4">
        <f t="shared" si="2"/>
        <v>-1862.3849399999963</v>
      </c>
      <c r="J50" s="4">
        <f t="shared" si="3"/>
        <v>0</v>
      </c>
      <c r="K50" s="4">
        <f t="shared" si="4"/>
        <v>0</v>
      </c>
      <c r="L50" s="19"/>
    </row>
    <row r="51" spans="1:12" ht="38.25" x14ac:dyDescent="0.25">
      <c r="A51" s="15" t="s">
        <v>79</v>
      </c>
      <c r="B51" s="2" t="s">
        <v>80</v>
      </c>
      <c r="C51" s="5">
        <v>32913.239000000001</v>
      </c>
      <c r="D51" s="5">
        <v>29585</v>
      </c>
      <c r="E51" s="5">
        <v>29585</v>
      </c>
      <c r="F51" s="5">
        <v>29585</v>
      </c>
      <c r="G51" s="5">
        <f t="shared" si="0"/>
        <v>100</v>
      </c>
      <c r="H51" s="5">
        <f t="shared" si="1"/>
        <v>89.887841181477157</v>
      </c>
      <c r="I51" s="5">
        <f t="shared" si="2"/>
        <v>-3328.2390000000014</v>
      </c>
      <c r="J51" s="5">
        <f t="shared" si="3"/>
        <v>0</v>
      </c>
      <c r="K51" s="5">
        <f t="shared" si="4"/>
        <v>0</v>
      </c>
      <c r="L51" s="19"/>
    </row>
    <row r="52" spans="1:12" ht="25.5" x14ac:dyDescent="0.25">
      <c r="A52" s="15" t="s">
        <v>89</v>
      </c>
      <c r="B52" s="2">
        <v>1403</v>
      </c>
      <c r="C52" s="5">
        <v>1585.94894</v>
      </c>
      <c r="D52" s="5">
        <v>3051.8029999999999</v>
      </c>
      <c r="E52" s="5">
        <v>3051.8029999999999</v>
      </c>
      <c r="F52" s="5">
        <v>3051.8029999999999</v>
      </c>
      <c r="G52" s="5">
        <f t="shared" si="0"/>
        <v>100</v>
      </c>
      <c r="H52" s="5">
        <f t="shared" si="1"/>
        <v>192.42756957862716</v>
      </c>
      <c r="I52" s="5">
        <f t="shared" si="2"/>
        <v>1465.8540599999999</v>
      </c>
      <c r="J52" s="5">
        <f t="shared" si="3"/>
        <v>0</v>
      </c>
      <c r="K52" s="5">
        <f t="shared" si="4"/>
        <v>0</v>
      </c>
      <c r="L52" s="18"/>
    </row>
    <row r="53" spans="1:12" s="9" customFormat="1" x14ac:dyDescent="0.2">
      <c r="A53" s="3" t="s">
        <v>81</v>
      </c>
      <c r="B53" s="3"/>
      <c r="C53" s="4">
        <v>885214.31914000004</v>
      </c>
      <c r="D53" s="4">
        <f>D7+D15+D17+D21+D25+D30+D32+D38+D41+D46+D48+D50</f>
        <v>781569.98248000001</v>
      </c>
      <c r="E53" s="4">
        <f t="shared" ref="E53:F53" si="5">E7+E15+E17+E21+E25+E30+E32+E38+E41+E46+E48+E50</f>
        <v>853694.22191999981</v>
      </c>
      <c r="F53" s="4">
        <f t="shared" si="5"/>
        <v>834059.97455000004</v>
      </c>
      <c r="G53" s="4">
        <f t="shared" si="0"/>
        <v>97.700084308191592</v>
      </c>
      <c r="H53" s="4">
        <f t="shared" si="1"/>
        <v>94.221247500865417</v>
      </c>
      <c r="I53" s="4">
        <f>F53-C53</f>
        <v>-51154.344589999993</v>
      </c>
      <c r="J53" s="4">
        <f t="shared" si="3"/>
        <v>6.7159682749641831</v>
      </c>
      <c r="K53" s="4">
        <f t="shared" si="4"/>
        <v>-2.2999156918084083</v>
      </c>
      <c r="L53" s="18"/>
    </row>
  </sheetData>
  <mergeCells count="18">
    <mergeCell ref="L44:L48"/>
    <mergeCell ref="L25:L26"/>
    <mergeCell ref="L30:L31"/>
    <mergeCell ref="L5:L6"/>
    <mergeCell ref="L17:L19"/>
    <mergeCell ref="L21:L23"/>
    <mergeCell ref="L39:L41"/>
    <mergeCell ref="K5:K6"/>
    <mergeCell ref="E5:E6"/>
    <mergeCell ref="F5:F6"/>
    <mergeCell ref="D5:D6"/>
    <mergeCell ref="J5:J6"/>
    <mergeCell ref="G5:G6"/>
    <mergeCell ref="A5:A6"/>
    <mergeCell ref="C5:C6"/>
    <mergeCell ref="B1:J3"/>
    <mergeCell ref="I5:I6"/>
    <mergeCell ref="H5:H6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Шишканова Полина</dc:creator>
  <cp:lastModifiedBy>Шишканова Полина</cp:lastModifiedBy>
  <cp:lastPrinted>2024-04-24T05:05:16Z</cp:lastPrinted>
  <dcterms:created xsi:type="dcterms:W3CDTF">2021-10-25T07:04:47Z</dcterms:created>
  <dcterms:modified xsi:type="dcterms:W3CDTF">2024-04-24T07:22:13Z</dcterms:modified>
</cp:coreProperties>
</file>