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4505" yWindow="-15" windowWidth="14310" windowHeight="14160"/>
  </bookViews>
  <sheets>
    <sheet name="Сведения о доходах" sheetId="8" r:id="rId1"/>
  </sheets>
  <definedNames>
    <definedName name="_xlnm.Print_Titles" localSheetId="0">'Сведения о доходах'!$6:$6</definedName>
    <definedName name="_xlnm.Print_Area" localSheetId="0">'Сведения о доходах'!$A$1:$M$41</definedName>
  </definedNames>
  <calcPr calcId="144525"/>
</workbook>
</file>

<file path=xl/calcChain.xml><?xml version="1.0" encoding="utf-8"?>
<calcChain xmlns="http://schemas.openxmlformats.org/spreadsheetml/2006/main">
  <c r="L38" i="8" l="1"/>
  <c r="I38" i="8"/>
  <c r="F38" i="8"/>
  <c r="D38" i="8"/>
  <c r="L10" i="8" l="1"/>
  <c r="L12" i="8"/>
  <c r="L13" i="8"/>
  <c r="L14" i="8"/>
  <c r="L15" i="8"/>
  <c r="L16" i="8"/>
  <c r="L17" i="8"/>
  <c r="L18" i="8"/>
  <c r="L19" i="8"/>
  <c r="L20" i="8"/>
  <c r="L21" i="8"/>
  <c r="L22" i="8"/>
  <c r="L24" i="8"/>
  <c r="L25" i="8"/>
  <c r="L26" i="8"/>
  <c r="L27" i="8"/>
  <c r="L28" i="8"/>
  <c r="L29" i="8"/>
  <c r="L30" i="8"/>
  <c r="L33" i="8"/>
  <c r="L34" i="8"/>
  <c r="L35" i="8"/>
  <c r="L36" i="8"/>
  <c r="L37" i="8"/>
  <c r="I10" i="8"/>
  <c r="I12" i="8"/>
  <c r="I13" i="8"/>
  <c r="I14" i="8"/>
  <c r="I15" i="8"/>
  <c r="I16" i="8"/>
  <c r="I17" i="8"/>
  <c r="I18" i="8"/>
  <c r="I19" i="8"/>
  <c r="I20" i="8"/>
  <c r="I21" i="8"/>
  <c r="I22" i="8"/>
  <c r="I24" i="8"/>
  <c r="I25" i="8"/>
  <c r="I26" i="8"/>
  <c r="I27" i="8"/>
  <c r="I28" i="8"/>
  <c r="I29" i="8"/>
  <c r="I30" i="8"/>
  <c r="I33" i="8"/>
  <c r="I34" i="8"/>
  <c r="I35" i="8"/>
  <c r="I36" i="8"/>
  <c r="I37" i="8"/>
  <c r="F10" i="8"/>
  <c r="F12" i="8"/>
  <c r="F13" i="8"/>
  <c r="F14" i="8"/>
  <c r="F15" i="8"/>
  <c r="F16" i="8"/>
  <c r="F17" i="8"/>
  <c r="F18" i="8"/>
  <c r="F19" i="8"/>
  <c r="F20" i="8"/>
  <c r="F21" i="8"/>
  <c r="F22" i="8"/>
  <c r="F24" i="8"/>
  <c r="F25" i="8"/>
  <c r="F26" i="8"/>
  <c r="F27" i="8"/>
  <c r="F28" i="8"/>
  <c r="F29" i="8"/>
  <c r="F30" i="8"/>
  <c r="F33" i="8"/>
  <c r="F34" i="8"/>
  <c r="F35" i="8"/>
  <c r="F36" i="8"/>
  <c r="F37" i="8"/>
  <c r="D10" i="8"/>
  <c r="D12" i="8"/>
  <c r="D13" i="8"/>
  <c r="D14" i="8"/>
  <c r="D15" i="8"/>
  <c r="D16" i="8"/>
  <c r="D17" i="8"/>
  <c r="D18" i="8"/>
  <c r="D19" i="8"/>
  <c r="D20" i="8"/>
  <c r="D21" i="8"/>
  <c r="D22" i="8"/>
  <c r="D24" i="8"/>
  <c r="D25" i="8"/>
  <c r="D26" i="8"/>
  <c r="D27" i="8"/>
  <c r="D28" i="8"/>
  <c r="D29" i="8"/>
  <c r="D30" i="8"/>
  <c r="D33" i="8"/>
  <c r="D34" i="8"/>
  <c r="D35" i="8"/>
  <c r="D36" i="8"/>
  <c r="D37" i="8"/>
  <c r="B32" i="8"/>
  <c r="B31" i="8" s="1"/>
  <c r="C32" i="8"/>
  <c r="C31" i="8" s="1"/>
  <c r="E32" i="8"/>
  <c r="E31" i="8" s="1"/>
  <c r="H32" i="8"/>
  <c r="H31" i="8" s="1"/>
  <c r="K32" i="8"/>
  <c r="K31" i="8" s="1"/>
  <c r="B23" i="8"/>
  <c r="C23" i="8"/>
  <c r="E23" i="8"/>
  <c r="H23" i="8"/>
  <c r="K23" i="8"/>
  <c r="B9" i="8"/>
  <c r="C9" i="8"/>
  <c r="E9" i="8"/>
  <c r="H9" i="8"/>
  <c r="K9" i="8"/>
  <c r="B8" i="8" l="1"/>
  <c r="B39" i="8" s="1"/>
  <c r="F31" i="8"/>
  <c r="C8" i="8"/>
  <c r="C39" i="8" s="1"/>
  <c r="L23" i="8"/>
  <c r="F23" i="8"/>
  <c r="H8" i="8"/>
  <c r="H39" i="8" s="1"/>
  <c r="L9" i="8"/>
  <c r="F9" i="8"/>
  <c r="L31" i="8"/>
  <c r="D31" i="8"/>
  <c r="D23" i="8"/>
  <c r="K8" i="8"/>
  <c r="I31" i="8"/>
  <c r="I23" i="8"/>
  <c r="E8" i="8"/>
  <c r="E39" i="8" s="1"/>
  <c r="D32" i="8"/>
  <c r="D9" i="8"/>
  <c r="I32" i="8"/>
  <c r="I9" i="8"/>
  <c r="L32" i="8"/>
  <c r="F32" i="8"/>
  <c r="D8" i="8" l="1"/>
  <c r="L8" i="8"/>
  <c r="F8" i="8"/>
  <c r="D39" i="8"/>
  <c r="F39" i="8"/>
  <c r="I39" i="8"/>
  <c r="K39" i="8"/>
  <c r="I8" i="8"/>
  <c r="L39" i="8" l="1"/>
</calcChain>
</file>

<file path=xl/sharedStrings.xml><?xml version="1.0" encoding="utf-8"?>
<sst xmlns="http://schemas.openxmlformats.org/spreadsheetml/2006/main" count="65" uniqueCount="58">
  <si>
    <t>Налог на доходы физических лиц</t>
  </si>
  <si>
    <t>Акцизы</t>
  </si>
  <si>
    <t>Упрощенная система налогообложения</t>
  </si>
  <si>
    <t>Налог на вмененный доход</t>
  </si>
  <si>
    <t>Единый сельскохозяйственный налог</t>
  </si>
  <si>
    <t>Налог на имущество физических лиц</t>
  </si>
  <si>
    <t>Налог на имущество организаций</t>
  </si>
  <si>
    <t>Земельный налог</t>
  </si>
  <si>
    <t>Налог на добычу полезных ископаемых</t>
  </si>
  <si>
    <t>Безвозмездные поступления от других бюджетов бюджетной системы Российской Федерации, всего</t>
  </si>
  <si>
    <t>Субвенции</t>
  </si>
  <si>
    <t>Иные межбюджетные трансферты</t>
  </si>
  <si>
    <t>Безвозмездные поступления</t>
  </si>
  <si>
    <t>ВСЕГО ДОХОДОВ</t>
  </si>
  <si>
    <t>(тыс.рублей)</t>
  </si>
  <si>
    <t xml:space="preserve">Наименование кода вида доходов </t>
  </si>
  <si>
    <t>Налог, взимаемый в связи с применением патентной системы налогообложения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</si>
  <si>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</si>
  <si>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</si>
  <si>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</si>
  <si>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</si>
  <si>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</si>
  <si>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</si>
  <si>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</si>
  <si>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</si>
  <si>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Дотации</t>
  </si>
  <si>
    <t>Прочие безвозмездные поступления</t>
  </si>
  <si>
    <t>Субсидии</t>
  </si>
  <si>
    <t>Налоговые доходы</t>
  </si>
  <si>
    <t>прочие налоговые доходы</t>
  </si>
  <si>
    <t>Неналоговые доходы</t>
  </si>
  <si>
    <t>Налоговые и неналоговые доходы, в том числе:</t>
  </si>
  <si>
    <t>Доходы от возврата остатков МБТ</t>
  </si>
  <si>
    <t>Темп роста / снижения 
показателей проекта 2024 года к проекту 2023 года, %</t>
  </si>
  <si>
    <t>Причины отклонений более 10 % проекта 2023 года 
от проекта 2022 года</t>
  </si>
  <si>
    <t>Проект бюджета на 2023 год</t>
  </si>
  <si>
    <t>Проект бюджета на 2024 год</t>
  </si>
  <si>
    <t>Исполнение бюджета 
за 2021 год</t>
  </si>
  <si>
    <t>Оценка исполнения 
бюджета за 2022 год</t>
  </si>
  <si>
    <t>Темп роста / снижения 
показателей оценки за 2022 год 
к факту 2021 года, %</t>
  </si>
  <si>
    <t>Темп роста / снижения 
показателей проекта 2023  года 
к оценке 2022 года, %</t>
  </si>
  <si>
    <t>Причины отклонений более 10 % проекта 2023 года 
от оценки 2022 года</t>
  </si>
  <si>
    <t>Проект бюджета на 2025 год</t>
  </si>
  <si>
    <t>Темп роста / снижения 
показателей проекта 2025 года к проекту 2024 года, %</t>
  </si>
  <si>
    <t>Причины отклонений более 10 % проекта 2025 года 
от проекта 2024 года</t>
  </si>
  <si>
    <t>в т.ч. НДФЛ, уплачиваемый иностранными гражданами в виде фиксированного авансового платежа при осуществлении ими на территории РФ трудовой деятельности на основании патента</t>
  </si>
  <si>
    <t>рост заработной платы, погашение задолженности прошлых лет по результатам МВК</t>
  </si>
  <si>
    <t>погашение задолженности прошлых лет по результатам МВК за 2022 год</t>
  </si>
  <si>
    <t>уменьшение количества налогоплательщиков</t>
  </si>
  <si>
    <t>увеличениеколичества налогоплательщиков</t>
  </si>
  <si>
    <t xml:space="preserve">погашение задолженности прошлых лет </t>
  </si>
  <si>
    <t>уменьшение количества обращений</t>
  </si>
  <si>
    <t>результаты проведения претензионной исковой работы</t>
  </si>
  <si>
    <t>активизация работы по взысканию задолженности</t>
  </si>
  <si>
    <t>разовые поступления</t>
  </si>
  <si>
    <t>увеличение  количества налогоплательщиков, взыскание задолженности</t>
  </si>
  <si>
    <t>взыскание задолженности</t>
  </si>
  <si>
    <t xml:space="preserve">Сведения о доходах бюджета по видам доходов муниципального образования РБ на очередной финансовый год и плановый период в сравнении с ожидаемым исполнением за текущий финансовый год (оценкой текущего финансового года) и отчетом за отчетный финансовый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</si>
</sst>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7" formatCode="_-* #,##0.00&quot;р.&quot;_-;\-* #,##0.00&quot;р.&quot;_-;_-* &quot;-&quot;??&quot;р.&quot;_-;_-@_-"/>
  </numFmts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color rgb="FFC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167" fontId="3" fillId="0" borderId="0" applyFont="0" applyFill="0" applyBorder="0" applyAlignment="0" applyProtection="0"/>
    <xf numFmtId="0" fontId="12" fillId="0" borderId="0"/>
    <xf numFmtId="0" fontId="3" fillId="0" borderId="0">
      <protection locked="0"/>
    </xf>
    <xf numFmtId="0" fontId="3" fillId="0" borderId="0" applyNumberFormat="0" applyFont="0" applyFill="0" applyBorder="0" applyAlignment="0" applyProtection="0">
      <alignment vertical="top"/>
    </xf>
  </cellStyleXfs>
  <cellXfs count="53">
    <xf numFmtId="0" fontId="0" fillId="0" borderId="0" xfId="0"/>
    <xf numFmtId="0" fontId="1" fillId="0" borderId="0" xfId="0" applyFont="1"/>
    <xf numFmtId="164" fontId="2" fillId="0" borderId="0" xfId="0" applyNumberFormat="1" applyFont="1" applyFill="1" applyAlignment="1">
      <alignment vertical="center" wrapText="1"/>
    </xf>
    <xf numFmtId="0" fontId="4" fillId="0" borderId="0" xfId="0" applyFont="1"/>
    <xf numFmtId="0" fontId="6" fillId="0" borderId="0" xfId="0" applyFont="1" applyAlignment="1">
      <alignment horizontal="left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3" borderId="1" xfId="0" applyFont="1" applyFill="1" applyBorder="1" applyAlignment="1">
      <alignment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wrapText="1"/>
    </xf>
    <xf numFmtId="0" fontId="7" fillId="0" borderId="5" xfId="0" applyNumberFormat="1" applyFont="1" applyFill="1" applyBorder="1" applyAlignment="1">
      <alignment horizontal="left" vertical="top" wrapText="1"/>
    </xf>
    <xf numFmtId="0" fontId="7" fillId="0" borderId="5" xfId="0" applyNumberFormat="1" applyFont="1" applyFill="1" applyBorder="1" applyAlignment="1">
      <alignment horizontal="left" vertical="top" wrapText="1" indent="1"/>
    </xf>
    <xf numFmtId="0" fontId="9" fillId="3" borderId="1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1" fillId="0" borderId="0" xfId="0" applyFont="1" applyFill="1"/>
    <xf numFmtId="4" fontId="5" fillId="0" borderId="4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/>
    <xf numFmtId="4" fontId="8" fillId="3" borderId="4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top" wrapText="1"/>
    </xf>
    <xf numFmtId="3" fontId="7" fillId="0" borderId="0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 wrapText="1"/>
    </xf>
    <xf numFmtId="4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/>
    </xf>
    <xf numFmtId="0" fontId="10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/>
    <xf numFmtId="0" fontId="17" fillId="0" borderId="0" xfId="4" applyNumberFormat="1" applyFont="1" applyFill="1" applyBorder="1" applyAlignment="1" applyProtection="1">
      <alignment horizontal="left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/>
    </xf>
    <xf numFmtId="4" fontId="8" fillId="4" borderId="4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/>
    </xf>
    <xf numFmtId="4" fontId="19" fillId="0" borderId="4" xfId="0" applyNumberFormat="1" applyFont="1" applyFill="1" applyBorder="1" applyAlignment="1">
      <alignment horizontal="center" vertical="center" wrapText="1"/>
    </xf>
    <xf numFmtId="4" fontId="19" fillId="2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/>
    </xf>
    <xf numFmtId="4" fontId="19" fillId="2" borderId="4" xfId="0" applyNumberFormat="1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6" fillId="0" borderId="0" xfId="0" applyFont="1" applyAlignment="1">
      <alignment vertical="center" wrapText="1"/>
    </xf>
  </cellXfs>
  <cellStyles count="5">
    <cellStyle name="Денежный 2" xfId="1"/>
    <cellStyle name="Обычный" xfId="0" builtinId="0"/>
    <cellStyle name="Обычный 2" xfId="2"/>
    <cellStyle name="Обычный 3" xfId="3"/>
    <cellStyle name="Обычный_Лист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M40"/>
  <sheetViews>
    <sheetView tabSelected="1" view="pageBreakPreview" zoomScale="60" zoomScaleNormal="70" workbookViewId="0">
      <pane xSplit="1" ySplit="8" topLeftCell="B9" activePane="bottomRight" state="frozen"/>
      <selection pane="topRight" activeCell="B1" sqref="B1"/>
      <selection pane="bottomLeft" activeCell="A10" sqref="A10"/>
      <selection pane="bottomRight" activeCell="P15" sqref="P15"/>
    </sheetView>
  </sheetViews>
  <sheetFormatPr defaultColWidth="9.140625" defaultRowHeight="15.75" x14ac:dyDescent="0.25"/>
  <cols>
    <col min="1" max="1" width="66" style="1" customWidth="1"/>
    <col min="2" max="6" width="23.85546875" style="1" customWidth="1"/>
    <col min="7" max="7" width="31.42578125" style="1" customWidth="1"/>
    <col min="8" max="13" width="23.85546875" style="1" customWidth="1"/>
    <col min="14" max="16384" width="9.140625" style="1"/>
  </cols>
  <sheetData>
    <row r="1" spans="1:13" ht="90" customHeight="1" x14ac:dyDescent="0.3">
      <c r="H1" s="5"/>
      <c r="I1" s="6"/>
      <c r="J1" s="6"/>
      <c r="K1" s="51"/>
      <c r="L1" s="51"/>
      <c r="M1" s="51"/>
    </row>
    <row r="2" spans="1:13" ht="18.75" x14ac:dyDescent="0.3">
      <c r="I2" s="4"/>
      <c r="J2" s="4"/>
      <c r="M2" s="23"/>
    </row>
    <row r="3" spans="1:13" ht="83.25" customHeight="1" x14ac:dyDescent="0.25">
      <c r="A3" s="52"/>
      <c r="B3" s="50" t="s">
        <v>57</v>
      </c>
      <c r="C3" s="50"/>
      <c r="D3" s="50"/>
      <c r="E3" s="50"/>
      <c r="F3" s="50"/>
      <c r="G3" s="50"/>
      <c r="H3" s="50"/>
      <c r="I3" s="50"/>
      <c r="J3" s="50"/>
      <c r="K3" s="50"/>
      <c r="L3" s="52"/>
      <c r="M3" s="52"/>
    </row>
    <row r="4" spans="1:13" ht="27" x14ac:dyDescent="0.25">
      <c r="A4" s="14"/>
      <c r="B4" s="14"/>
      <c r="C4" s="15"/>
      <c r="D4" s="49"/>
      <c r="E4" s="49"/>
      <c r="F4" s="14"/>
      <c r="G4" s="14"/>
      <c r="H4" s="14"/>
      <c r="I4" s="14"/>
      <c r="J4" s="14"/>
      <c r="K4" s="14"/>
      <c r="L4" s="14"/>
    </row>
    <row r="5" spans="1:13" ht="18.75" x14ac:dyDescent="0.3">
      <c r="H5" s="33"/>
      <c r="I5" s="33"/>
      <c r="J5" s="33"/>
      <c r="K5" s="33"/>
      <c r="L5" s="33"/>
      <c r="M5" s="26" t="s">
        <v>14</v>
      </c>
    </row>
    <row r="6" spans="1:13" s="24" customFormat="1" ht="131.25" x14ac:dyDescent="0.25">
      <c r="A6" s="27" t="s">
        <v>15</v>
      </c>
      <c r="B6" s="28" t="s">
        <v>37</v>
      </c>
      <c r="C6" s="29" t="s">
        <v>38</v>
      </c>
      <c r="D6" s="30" t="s">
        <v>39</v>
      </c>
      <c r="E6" s="37" t="s">
        <v>35</v>
      </c>
      <c r="F6" s="31" t="s">
        <v>40</v>
      </c>
      <c r="G6" s="32" t="s">
        <v>41</v>
      </c>
      <c r="H6" s="37" t="s">
        <v>36</v>
      </c>
      <c r="I6" s="31" t="s">
        <v>33</v>
      </c>
      <c r="J6" s="32" t="s">
        <v>34</v>
      </c>
      <c r="K6" s="37" t="s">
        <v>42</v>
      </c>
      <c r="L6" s="31" t="s">
        <v>43</v>
      </c>
      <c r="M6" s="32" t="s">
        <v>44</v>
      </c>
    </row>
    <row r="7" spans="1:13" ht="27" customHeight="1" x14ac:dyDescent="0.25">
      <c r="A7" s="12">
        <v>1</v>
      </c>
      <c r="B7" s="12">
        <v>3</v>
      </c>
      <c r="C7" s="12">
        <v>6</v>
      </c>
      <c r="D7" s="12">
        <v>8</v>
      </c>
      <c r="E7" s="38">
        <v>9</v>
      </c>
      <c r="F7" s="12">
        <v>10</v>
      </c>
      <c r="G7" s="12">
        <v>11</v>
      </c>
      <c r="H7" s="38">
        <v>12</v>
      </c>
      <c r="I7" s="12">
        <v>13</v>
      </c>
      <c r="J7" s="12">
        <v>14</v>
      </c>
      <c r="K7" s="38">
        <v>15</v>
      </c>
      <c r="L7" s="12">
        <v>16</v>
      </c>
      <c r="M7" s="12">
        <v>17</v>
      </c>
    </row>
    <row r="8" spans="1:13" s="3" customFormat="1" ht="36.75" customHeight="1" x14ac:dyDescent="0.3">
      <c r="A8" s="7" t="s">
        <v>31</v>
      </c>
      <c r="B8" s="18">
        <f>B9+B23</f>
        <v>147079.96000000002</v>
      </c>
      <c r="C8" s="18">
        <f>C9+C23</f>
        <v>142212.20000000001</v>
      </c>
      <c r="D8" s="18">
        <f>C8/B8*100</f>
        <v>96.690398882349427</v>
      </c>
      <c r="E8" s="39">
        <f>E9+E23</f>
        <v>147590</v>
      </c>
      <c r="F8" s="18">
        <f>E8/C8*100</f>
        <v>103.78153210484051</v>
      </c>
      <c r="G8" s="18"/>
      <c r="H8" s="39">
        <f>H9+H23</f>
        <v>157720</v>
      </c>
      <c r="I8" s="18">
        <f t="shared" ref="I8:I39" si="0">H8/E8*100</f>
        <v>106.86360864557219</v>
      </c>
      <c r="J8" s="18"/>
      <c r="K8" s="39">
        <f>K9+K23</f>
        <v>167183.20000000001</v>
      </c>
      <c r="L8" s="18">
        <f t="shared" ref="L8:L39" si="1">K8/H8*100</f>
        <v>106</v>
      </c>
      <c r="M8" s="19"/>
    </row>
    <row r="9" spans="1:13" s="3" customFormat="1" ht="27" customHeight="1" x14ac:dyDescent="0.3">
      <c r="A9" s="7" t="s">
        <v>28</v>
      </c>
      <c r="B9" s="20">
        <f>B10+B12+B13+B14+B15+B16+B17+B18+B19+B20+B21+B22</f>
        <v>140898.1</v>
      </c>
      <c r="C9" s="20">
        <f>C10+C12+C13+C14+C15+C16+C17+C18+C19+C20+C21+C22</f>
        <v>134087.81</v>
      </c>
      <c r="D9" s="18">
        <f>C9/B9*100</f>
        <v>95.166513955830496</v>
      </c>
      <c r="E9" s="40">
        <f>E10+E12+E13+E14+E15+E16+E17+E18+E19+E20+E21+E22</f>
        <v>142460</v>
      </c>
      <c r="F9" s="18">
        <f>E9/C9*100</f>
        <v>106.2438114247671</v>
      </c>
      <c r="G9" s="20"/>
      <c r="H9" s="40">
        <f>H10+H12+H13+H14+H15+H16+H17+H18+H19+H20+H21+H22</f>
        <v>150955</v>
      </c>
      <c r="I9" s="18">
        <f t="shared" si="0"/>
        <v>105.96307735504705</v>
      </c>
      <c r="J9" s="20"/>
      <c r="K9" s="40">
        <f>K10+K12+K13+K14+K15+K16+K17+K18+K19+K20+K21+K22</f>
        <v>159578.20000000001</v>
      </c>
      <c r="L9" s="18">
        <f t="shared" si="1"/>
        <v>105.71243085687789</v>
      </c>
      <c r="M9" s="19"/>
    </row>
    <row r="10" spans="1:13" s="2" customFormat="1" ht="81.75" customHeight="1" x14ac:dyDescent="0.25">
      <c r="A10" s="8" t="s">
        <v>0</v>
      </c>
      <c r="B10" s="17">
        <v>100317.04</v>
      </c>
      <c r="C10" s="17">
        <v>92835.87</v>
      </c>
      <c r="D10" s="21">
        <f>C10/B10*100</f>
        <v>92.542473342514896</v>
      </c>
      <c r="E10" s="41">
        <v>107630</v>
      </c>
      <c r="F10" s="21">
        <f>E10/C10*100</f>
        <v>115.93579076708174</v>
      </c>
      <c r="G10" s="45" t="s">
        <v>46</v>
      </c>
      <c r="H10" s="36">
        <v>113148</v>
      </c>
      <c r="I10" s="21">
        <f t="shared" si="0"/>
        <v>105.12682337638203</v>
      </c>
      <c r="J10" s="25"/>
      <c r="K10" s="36">
        <v>119220.2</v>
      </c>
      <c r="L10" s="21">
        <f t="shared" si="1"/>
        <v>105.36659949800263</v>
      </c>
      <c r="M10" s="22"/>
    </row>
    <row r="11" spans="1:13" s="2" customFormat="1" ht="75" x14ac:dyDescent="0.25">
      <c r="A11" s="8" t="s">
        <v>45</v>
      </c>
      <c r="B11" s="17">
        <v>377.73</v>
      </c>
      <c r="C11" s="17">
        <v>300</v>
      </c>
      <c r="D11" s="21"/>
      <c r="E11" s="41">
        <v>300</v>
      </c>
      <c r="F11" s="21"/>
      <c r="G11" s="25"/>
      <c r="H11" s="36">
        <v>350</v>
      </c>
      <c r="I11" s="21"/>
      <c r="J11" s="25"/>
      <c r="K11" s="36">
        <v>450</v>
      </c>
      <c r="L11" s="21"/>
      <c r="M11" s="22"/>
    </row>
    <row r="12" spans="1:13" s="2" customFormat="1" ht="27" customHeight="1" x14ac:dyDescent="0.25">
      <c r="A12" s="8" t="s">
        <v>1</v>
      </c>
      <c r="B12" s="17">
        <v>17843.78</v>
      </c>
      <c r="C12" s="17">
        <v>18695</v>
      </c>
      <c r="D12" s="21">
        <f>C12/B12*100</f>
        <v>104.7704017870653</v>
      </c>
      <c r="E12" s="42">
        <v>19080</v>
      </c>
      <c r="F12" s="21">
        <f>E12/C12*100</f>
        <v>102.05937416421503</v>
      </c>
      <c r="G12" s="25"/>
      <c r="H12" s="36">
        <v>19592</v>
      </c>
      <c r="I12" s="21">
        <f t="shared" si="0"/>
        <v>102.68343815513627</v>
      </c>
      <c r="J12" s="25"/>
      <c r="K12" s="36">
        <v>20313</v>
      </c>
      <c r="L12" s="21">
        <f t="shared" si="1"/>
        <v>103.6800734993875</v>
      </c>
      <c r="M12" s="22"/>
    </row>
    <row r="13" spans="1:13" s="2" customFormat="1" ht="62.25" customHeight="1" x14ac:dyDescent="0.25">
      <c r="A13" s="8" t="s">
        <v>2</v>
      </c>
      <c r="B13" s="17">
        <v>16442.849999999999</v>
      </c>
      <c r="C13" s="17">
        <v>16100</v>
      </c>
      <c r="D13" s="21">
        <f>C13/B13*100</f>
        <v>97.914899181103038</v>
      </c>
      <c r="E13" s="41">
        <v>12100</v>
      </c>
      <c r="F13" s="21">
        <f>E13/C13*100</f>
        <v>75.155279503105589</v>
      </c>
      <c r="G13" s="44" t="s">
        <v>47</v>
      </c>
      <c r="H13" s="36">
        <v>13300</v>
      </c>
      <c r="I13" s="21">
        <f t="shared" si="0"/>
        <v>109.91735537190081</v>
      </c>
      <c r="J13" s="25"/>
      <c r="K13" s="36">
        <v>14600</v>
      </c>
      <c r="L13" s="21">
        <f t="shared" si="1"/>
        <v>109.77443609022556</v>
      </c>
      <c r="M13" s="22"/>
    </row>
    <row r="14" spans="1:13" s="2" customFormat="1" ht="27" customHeight="1" x14ac:dyDescent="0.25">
      <c r="A14" s="8" t="s">
        <v>3</v>
      </c>
      <c r="B14" s="17">
        <v>533.45000000000005</v>
      </c>
      <c r="C14" s="17">
        <v>2.1</v>
      </c>
      <c r="D14" s="21">
        <f>C14/B14*100</f>
        <v>0.39366388602493207</v>
      </c>
      <c r="E14" s="41">
        <v>0</v>
      </c>
      <c r="F14" s="21">
        <f>E14/C14*100</f>
        <v>0</v>
      </c>
      <c r="G14" s="25"/>
      <c r="H14" s="36">
        <v>0</v>
      </c>
      <c r="I14" s="21" t="e">
        <f t="shared" si="0"/>
        <v>#DIV/0!</v>
      </c>
      <c r="J14" s="25"/>
      <c r="K14" s="36">
        <v>0</v>
      </c>
      <c r="L14" s="21" t="e">
        <f t="shared" si="1"/>
        <v>#DIV/0!</v>
      </c>
      <c r="M14" s="22"/>
    </row>
    <row r="15" spans="1:13" s="2" customFormat="1" ht="32.25" customHeight="1" x14ac:dyDescent="0.25">
      <c r="A15" s="8" t="s">
        <v>4</v>
      </c>
      <c r="B15" s="17">
        <v>355.06</v>
      </c>
      <c r="C15" s="17">
        <v>254.84</v>
      </c>
      <c r="D15" s="21">
        <f>C15/B15*100</f>
        <v>71.773784712442961</v>
      </c>
      <c r="E15" s="41">
        <v>0</v>
      </c>
      <c r="F15" s="21">
        <f>E15/C15*100</f>
        <v>0</v>
      </c>
      <c r="G15" s="25"/>
      <c r="H15" s="36">
        <v>600</v>
      </c>
      <c r="I15" s="21" t="e">
        <f t="shared" si="0"/>
        <v>#DIV/0!</v>
      </c>
      <c r="J15" s="25"/>
      <c r="K15" s="36">
        <v>700</v>
      </c>
      <c r="L15" s="21">
        <f t="shared" si="1"/>
        <v>116.66666666666667</v>
      </c>
      <c r="M15" s="48" t="s">
        <v>56</v>
      </c>
    </row>
    <row r="16" spans="1:13" s="2" customFormat="1" ht="38.25" x14ac:dyDescent="0.25">
      <c r="A16" s="8" t="s">
        <v>16</v>
      </c>
      <c r="B16" s="17">
        <v>1291.98</v>
      </c>
      <c r="C16" s="17">
        <v>1700</v>
      </c>
      <c r="D16" s="21">
        <f>C16/B16*100</f>
        <v>131.58098422576202</v>
      </c>
      <c r="E16" s="41">
        <v>900</v>
      </c>
      <c r="F16" s="21">
        <f>E16/C16*100</f>
        <v>52.941176470588239</v>
      </c>
      <c r="G16" s="45" t="s">
        <v>48</v>
      </c>
      <c r="H16" s="36">
        <v>1000</v>
      </c>
      <c r="I16" s="21">
        <f t="shared" si="0"/>
        <v>111.11111111111111</v>
      </c>
      <c r="J16" s="45" t="s">
        <v>55</v>
      </c>
      <c r="K16" s="36">
        <v>1100</v>
      </c>
      <c r="L16" s="21">
        <f t="shared" si="1"/>
        <v>110.00000000000001</v>
      </c>
      <c r="M16" s="22"/>
    </row>
    <row r="17" spans="1:13" s="2" customFormat="1" ht="27" customHeight="1" x14ac:dyDescent="0.25">
      <c r="A17" s="8" t="s">
        <v>5</v>
      </c>
      <c r="B17" s="17">
        <v>0</v>
      </c>
      <c r="C17" s="17">
        <v>0</v>
      </c>
      <c r="D17" s="21" t="e">
        <f>C17/B17*100</f>
        <v>#DIV/0!</v>
      </c>
      <c r="E17" s="41">
        <v>0</v>
      </c>
      <c r="F17" s="21" t="e">
        <f>E17/C17*100</f>
        <v>#DIV/0!</v>
      </c>
      <c r="G17" s="46"/>
      <c r="H17" s="36">
        <v>0</v>
      </c>
      <c r="I17" s="21" t="e">
        <f t="shared" si="0"/>
        <v>#DIV/0!</v>
      </c>
      <c r="J17" s="25"/>
      <c r="K17" s="36">
        <v>0</v>
      </c>
      <c r="L17" s="21" t="e">
        <f t="shared" si="1"/>
        <v>#DIV/0!</v>
      </c>
      <c r="M17" s="22"/>
    </row>
    <row r="18" spans="1:13" s="2" customFormat="1" ht="27" customHeight="1" x14ac:dyDescent="0.25">
      <c r="A18" s="8" t="s">
        <v>6</v>
      </c>
      <c r="B18" s="17">
        <v>1041.23</v>
      </c>
      <c r="C18" s="17">
        <v>400</v>
      </c>
      <c r="D18" s="21">
        <f>C18/B18*100</f>
        <v>38.41610403080972</v>
      </c>
      <c r="E18" s="41">
        <v>500</v>
      </c>
      <c r="F18" s="21">
        <f>E18/C18*100</f>
        <v>125</v>
      </c>
      <c r="G18" s="45" t="s">
        <v>49</v>
      </c>
      <c r="H18" s="36">
        <v>550</v>
      </c>
      <c r="I18" s="21">
        <f t="shared" si="0"/>
        <v>110.00000000000001</v>
      </c>
      <c r="J18" s="25"/>
      <c r="K18" s="36">
        <v>600</v>
      </c>
      <c r="L18" s="21">
        <f t="shared" si="1"/>
        <v>109.09090909090908</v>
      </c>
      <c r="M18" s="22"/>
    </row>
    <row r="19" spans="1:13" s="2" customFormat="1" ht="27" customHeight="1" x14ac:dyDescent="0.25">
      <c r="A19" s="8" t="s">
        <v>7</v>
      </c>
      <c r="B19" s="17">
        <v>0</v>
      </c>
      <c r="C19" s="17">
        <v>0</v>
      </c>
      <c r="D19" s="21" t="e">
        <f>C19/B19*100</f>
        <v>#DIV/0!</v>
      </c>
      <c r="E19" s="41">
        <v>0</v>
      </c>
      <c r="F19" s="21" t="e">
        <f>E19/C19*100</f>
        <v>#DIV/0!</v>
      </c>
      <c r="G19" s="25"/>
      <c r="H19" s="36">
        <v>0</v>
      </c>
      <c r="I19" s="21" t="e">
        <f t="shared" si="0"/>
        <v>#DIV/0!</v>
      </c>
      <c r="J19" s="25"/>
      <c r="K19" s="36">
        <v>0</v>
      </c>
      <c r="L19" s="21" t="e">
        <f t="shared" si="1"/>
        <v>#DIV/0!</v>
      </c>
      <c r="M19" s="22"/>
    </row>
    <row r="20" spans="1:13" s="2" customFormat="1" ht="57" customHeight="1" x14ac:dyDescent="0.25">
      <c r="A20" s="8" t="s">
        <v>8</v>
      </c>
      <c r="B20" s="17">
        <v>545.09</v>
      </c>
      <c r="C20" s="17">
        <v>1600</v>
      </c>
      <c r="D20" s="21">
        <f>C20/B20*100</f>
        <v>293.52950888844043</v>
      </c>
      <c r="E20" s="41">
        <v>450</v>
      </c>
      <c r="F20" s="21">
        <f>E20/C20*100</f>
        <v>28.125</v>
      </c>
      <c r="G20" s="44" t="s">
        <v>50</v>
      </c>
      <c r="H20" s="36">
        <v>800</v>
      </c>
      <c r="I20" s="21">
        <f t="shared" si="0"/>
        <v>177.77777777777777</v>
      </c>
      <c r="J20" s="44" t="s">
        <v>50</v>
      </c>
      <c r="K20" s="36">
        <v>880</v>
      </c>
      <c r="L20" s="21">
        <f t="shared" si="1"/>
        <v>110.00000000000001</v>
      </c>
      <c r="M20" s="22"/>
    </row>
    <row r="21" spans="1:13" s="2" customFormat="1" ht="27" customHeight="1" x14ac:dyDescent="0.25">
      <c r="A21" s="8" t="s">
        <v>17</v>
      </c>
      <c r="B21" s="17">
        <v>2527.62</v>
      </c>
      <c r="C21" s="17">
        <v>2500</v>
      </c>
      <c r="D21" s="21">
        <f>C21/B21*100</f>
        <v>98.907272453928996</v>
      </c>
      <c r="E21" s="41">
        <v>1800</v>
      </c>
      <c r="F21" s="21">
        <f>E21/C21*100</f>
        <v>72</v>
      </c>
      <c r="G21" s="44" t="s">
        <v>51</v>
      </c>
      <c r="H21" s="36">
        <v>1965</v>
      </c>
      <c r="I21" s="21">
        <f t="shared" si="0"/>
        <v>109.16666666666666</v>
      </c>
      <c r="J21" s="25"/>
      <c r="K21" s="36">
        <v>2165</v>
      </c>
      <c r="L21" s="21">
        <f t="shared" si="1"/>
        <v>110.17811704834605</v>
      </c>
      <c r="M21" s="22"/>
    </row>
    <row r="22" spans="1:13" s="2" customFormat="1" ht="27" customHeight="1" x14ac:dyDescent="0.25">
      <c r="A22" s="8" t="s">
        <v>29</v>
      </c>
      <c r="B22" s="17">
        <v>0</v>
      </c>
      <c r="C22" s="17">
        <v>0</v>
      </c>
      <c r="D22" s="21" t="e">
        <f>C22/B22*100</f>
        <v>#DIV/0!</v>
      </c>
      <c r="E22" s="41">
        <v>0</v>
      </c>
      <c r="F22" s="21" t="e">
        <f>E22/C22*100</f>
        <v>#DIV/0!</v>
      </c>
      <c r="G22" s="25"/>
      <c r="H22" s="36">
        <v>0</v>
      </c>
      <c r="I22" s="21" t="e">
        <f t="shared" si="0"/>
        <v>#DIV/0!</v>
      </c>
      <c r="J22" s="25"/>
      <c r="K22" s="36">
        <v>0</v>
      </c>
      <c r="L22" s="21" t="e">
        <f t="shared" si="1"/>
        <v>#DIV/0!</v>
      </c>
      <c r="M22" s="22"/>
    </row>
    <row r="23" spans="1:13" s="3" customFormat="1" ht="27" customHeight="1" x14ac:dyDescent="0.3">
      <c r="A23" s="7" t="s">
        <v>30</v>
      </c>
      <c r="B23" s="20">
        <f t="shared" ref="B23:K23" si="2">B24+B25+B26+B27+B28+B29+B30</f>
        <v>6181.8600000000006</v>
      </c>
      <c r="C23" s="20">
        <f t="shared" si="2"/>
        <v>8124.39</v>
      </c>
      <c r="D23" s="18">
        <f>C23/B23*100</f>
        <v>131.42306684395956</v>
      </c>
      <c r="E23" s="40">
        <f t="shared" si="2"/>
        <v>5130</v>
      </c>
      <c r="F23" s="18">
        <f>E23/C23*100</f>
        <v>63.143202135791107</v>
      </c>
      <c r="G23" s="20"/>
      <c r="H23" s="40">
        <f t="shared" si="2"/>
        <v>6765</v>
      </c>
      <c r="I23" s="18">
        <f t="shared" si="0"/>
        <v>131.87134502923976</v>
      </c>
      <c r="J23" s="20"/>
      <c r="K23" s="40">
        <f t="shared" si="2"/>
        <v>7605</v>
      </c>
      <c r="L23" s="18">
        <f t="shared" si="1"/>
        <v>112.41685144124169</v>
      </c>
      <c r="M23" s="19"/>
    </row>
    <row r="24" spans="1:13" s="2" customFormat="1" ht="61.5" customHeight="1" x14ac:dyDescent="0.25">
      <c r="A24" s="8" t="s">
        <v>18</v>
      </c>
      <c r="B24" s="17">
        <v>3477.66</v>
      </c>
      <c r="C24" s="17">
        <v>5600</v>
      </c>
      <c r="D24" s="21">
        <f>C24/B24*100</f>
        <v>161.02781755548273</v>
      </c>
      <c r="E24" s="41">
        <v>3500</v>
      </c>
      <c r="F24" s="21">
        <f>E24/C24*100</f>
        <v>62.5</v>
      </c>
      <c r="G24" s="45" t="s">
        <v>52</v>
      </c>
      <c r="H24" s="36">
        <v>4400</v>
      </c>
      <c r="I24" s="21">
        <f t="shared" si="0"/>
        <v>125.71428571428571</v>
      </c>
      <c r="J24" s="45" t="s">
        <v>52</v>
      </c>
      <c r="K24" s="36">
        <v>5000</v>
      </c>
      <c r="L24" s="21">
        <f t="shared" si="1"/>
        <v>113.63636363636364</v>
      </c>
      <c r="M24" s="22"/>
    </row>
    <row r="25" spans="1:13" s="2" customFormat="1" ht="27" customHeight="1" x14ac:dyDescent="0.25">
      <c r="A25" s="8" t="s">
        <v>19</v>
      </c>
      <c r="B25" s="17">
        <v>83.07</v>
      </c>
      <c r="C25" s="17">
        <v>22.39</v>
      </c>
      <c r="D25" s="21">
        <f>C25/B25*100</f>
        <v>26.953172023594561</v>
      </c>
      <c r="E25" s="41">
        <v>30</v>
      </c>
      <c r="F25" s="21">
        <f>E25/C25*100</f>
        <v>133.98838767306833</v>
      </c>
      <c r="G25" s="45" t="s">
        <v>53</v>
      </c>
      <c r="H25" s="36">
        <v>50</v>
      </c>
      <c r="I25" s="21">
        <f t="shared" si="0"/>
        <v>166.66666666666669</v>
      </c>
      <c r="J25" s="45" t="s">
        <v>53</v>
      </c>
      <c r="K25" s="36">
        <v>60</v>
      </c>
      <c r="L25" s="21">
        <f t="shared" si="1"/>
        <v>120</v>
      </c>
      <c r="M25" s="45" t="s">
        <v>53</v>
      </c>
    </row>
    <row r="26" spans="1:13" s="2" customFormat="1" ht="27" customHeight="1" x14ac:dyDescent="0.25">
      <c r="A26" s="8" t="s">
        <v>20</v>
      </c>
      <c r="B26" s="17">
        <v>255.61</v>
      </c>
      <c r="C26" s="17">
        <v>850</v>
      </c>
      <c r="D26" s="21">
        <f>C26/B26*100</f>
        <v>332.53785063182193</v>
      </c>
      <c r="E26" s="41">
        <v>450</v>
      </c>
      <c r="F26" s="21">
        <f>E26/C26*100</f>
        <v>52.941176470588239</v>
      </c>
      <c r="G26" s="47" t="s">
        <v>54</v>
      </c>
      <c r="H26" s="36">
        <v>495</v>
      </c>
      <c r="I26" s="21">
        <f t="shared" si="0"/>
        <v>110.00000000000001</v>
      </c>
      <c r="J26" s="25"/>
      <c r="K26" s="36">
        <v>545</v>
      </c>
      <c r="L26" s="21">
        <f t="shared" si="1"/>
        <v>110.1010101010101</v>
      </c>
      <c r="M26" s="22"/>
    </row>
    <row r="27" spans="1:13" s="2" customFormat="1" ht="27" customHeight="1" x14ac:dyDescent="0.25">
      <c r="A27" s="8" t="s">
        <v>21</v>
      </c>
      <c r="B27" s="17">
        <v>886.25</v>
      </c>
      <c r="C27" s="17">
        <v>772</v>
      </c>
      <c r="D27" s="21">
        <f>C27/B27*100</f>
        <v>87.108603667136805</v>
      </c>
      <c r="E27" s="41">
        <v>400</v>
      </c>
      <c r="F27" s="21">
        <f>E27/C27*100</f>
        <v>51.813471502590666</v>
      </c>
      <c r="G27" s="47" t="s">
        <v>54</v>
      </c>
      <c r="H27" s="36">
        <v>1000</v>
      </c>
      <c r="I27" s="21">
        <f t="shared" si="0"/>
        <v>250</v>
      </c>
      <c r="J27" s="47" t="s">
        <v>54</v>
      </c>
      <c r="K27" s="36">
        <v>1100</v>
      </c>
      <c r="L27" s="21">
        <f t="shared" si="1"/>
        <v>110.00000000000001</v>
      </c>
      <c r="M27" s="22"/>
    </row>
    <row r="28" spans="1:13" s="2" customFormat="1" ht="27" customHeight="1" x14ac:dyDescent="0.25">
      <c r="A28" s="8" t="s">
        <v>22</v>
      </c>
      <c r="B28" s="17">
        <v>0</v>
      </c>
      <c r="C28" s="17">
        <v>0</v>
      </c>
      <c r="D28" s="21" t="e">
        <f>C28/B28*100</f>
        <v>#DIV/0!</v>
      </c>
      <c r="E28" s="41">
        <v>0</v>
      </c>
      <c r="F28" s="21" t="e">
        <f>E28/C28*100</f>
        <v>#DIV/0!</v>
      </c>
      <c r="G28" s="46"/>
      <c r="H28" s="36">
        <v>0</v>
      </c>
      <c r="I28" s="21" t="e">
        <f t="shared" si="0"/>
        <v>#DIV/0!</v>
      </c>
      <c r="J28" s="25"/>
      <c r="K28" s="36">
        <v>0</v>
      </c>
      <c r="L28" s="21" t="e">
        <f t="shared" si="1"/>
        <v>#DIV/0!</v>
      </c>
      <c r="M28" s="22"/>
    </row>
    <row r="29" spans="1:13" s="2" customFormat="1" ht="27" customHeight="1" x14ac:dyDescent="0.25">
      <c r="A29" s="8" t="s">
        <v>23</v>
      </c>
      <c r="B29" s="17">
        <v>1453.51</v>
      </c>
      <c r="C29" s="17">
        <v>880</v>
      </c>
      <c r="D29" s="21">
        <f>C29/B29*100</f>
        <v>60.54309911868512</v>
      </c>
      <c r="E29" s="41">
        <v>750</v>
      </c>
      <c r="F29" s="21">
        <f>E29/C29*100</f>
        <v>85.227272727272734</v>
      </c>
      <c r="G29" s="47" t="s">
        <v>54</v>
      </c>
      <c r="H29" s="36">
        <v>820</v>
      </c>
      <c r="I29" s="21">
        <f t="shared" si="0"/>
        <v>109.33333333333333</v>
      </c>
      <c r="J29" s="25"/>
      <c r="K29" s="36">
        <v>900</v>
      </c>
      <c r="L29" s="21">
        <f t="shared" si="1"/>
        <v>109.75609756097562</v>
      </c>
      <c r="M29" s="22"/>
    </row>
    <row r="30" spans="1:13" s="2" customFormat="1" ht="27" customHeight="1" x14ac:dyDescent="0.25">
      <c r="A30" s="8" t="s">
        <v>24</v>
      </c>
      <c r="B30" s="17">
        <v>25.76</v>
      </c>
      <c r="C30" s="17">
        <v>0</v>
      </c>
      <c r="D30" s="21">
        <f>C30/B30*100</f>
        <v>0</v>
      </c>
      <c r="E30" s="41">
        <v>0</v>
      </c>
      <c r="F30" s="21" t="e">
        <f>E30/C30*100</f>
        <v>#DIV/0!</v>
      </c>
      <c r="G30" s="25"/>
      <c r="H30" s="36">
        <v>0</v>
      </c>
      <c r="I30" s="21" t="e">
        <f t="shared" si="0"/>
        <v>#DIV/0!</v>
      </c>
      <c r="J30" s="25"/>
      <c r="K30" s="36">
        <v>0</v>
      </c>
      <c r="L30" s="21" t="e">
        <f t="shared" si="1"/>
        <v>#DIV/0!</v>
      </c>
      <c r="M30" s="22"/>
    </row>
    <row r="31" spans="1:13" s="3" customFormat="1" ht="27" customHeight="1" x14ac:dyDescent="0.3">
      <c r="A31" s="9" t="s">
        <v>12</v>
      </c>
      <c r="B31" s="18">
        <f t="shared" ref="B31:K31" si="3">B32+B37</f>
        <v>680178.42999999993</v>
      </c>
      <c r="C31" s="18">
        <f t="shared" si="3"/>
        <v>584057.05999999994</v>
      </c>
      <c r="D31" s="18">
        <f>C31/B31*100</f>
        <v>85.868212551227188</v>
      </c>
      <c r="E31" s="39">
        <f t="shared" si="3"/>
        <v>677947.98</v>
      </c>
      <c r="F31" s="18">
        <f>E31/C31*100</f>
        <v>116.07564165049217</v>
      </c>
      <c r="G31" s="18"/>
      <c r="H31" s="39">
        <f t="shared" si="3"/>
        <v>444493.65</v>
      </c>
      <c r="I31" s="18">
        <f t="shared" si="0"/>
        <v>65.564565883063779</v>
      </c>
      <c r="J31" s="18"/>
      <c r="K31" s="39">
        <f t="shared" si="3"/>
        <v>432475.78</v>
      </c>
      <c r="L31" s="18">
        <f t="shared" si="1"/>
        <v>97.296278585757079</v>
      </c>
      <c r="M31" s="18"/>
    </row>
    <row r="32" spans="1:13" s="16" customFormat="1" ht="36.75" customHeight="1" x14ac:dyDescent="0.25">
      <c r="A32" s="10" t="s">
        <v>9</v>
      </c>
      <c r="B32" s="21">
        <f t="shared" ref="B32:K32" si="4">B33+B34+B35+B36</f>
        <v>669418.64999999991</v>
      </c>
      <c r="C32" s="21">
        <f t="shared" si="4"/>
        <v>584057.05999999994</v>
      </c>
      <c r="D32" s="21">
        <f>C32/B32*100</f>
        <v>87.248399786889721</v>
      </c>
      <c r="E32" s="43">
        <f t="shared" si="4"/>
        <v>677947.98</v>
      </c>
      <c r="F32" s="21">
        <f>E32/C32*100</f>
        <v>116.07564165049217</v>
      </c>
      <c r="G32" s="21"/>
      <c r="H32" s="43">
        <f t="shared" si="4"/>
        <v>444493.65</v>
      </c>
      <c r="I32" s="21">
        <f t="shared" si="0"/>
        <v>65.564565883063779</v>
      </c>
      <c r="J32" s="21"/>
      <c r="K32" s="43">
        <f t="shared" si="4"/>
        <v>432475.78</v>
      </c>
      <c r="L32" s="21">
        <f t="shared" si="1"/>
        <v>97.296278585757079</v>
      </c>
      <c r="M32" s="21"/>
    </row>
    <row r="33" spans="1:13" s="16" customFormat="1" ht="27" customHeight="1" x14ac:dyDescent="0.25">
      <c r="A33" s="11" t="s">
        <v>25</v>
      </c>
      <c r="B33" s="21">
        <v>201619.5</v>
      </c>
      <c r="C33" s="21">
        <v>182746.8</v>
      </c>
      <c r="D33" s="21">
        <f>C33/B33*100</f>
        <v>90.639447077291621</v>
      </c>
      <c r="E33" s="43">
        <v>160760.70000000001</v>
      </c>
      <c r="F33" s="21">
        <f>E33/C33*100</f>
        <v>87.969091661249337</v>
      </c>
      <c r="G33" s="21"/>
      <c r="H33" s="43">
        <v>129994.2</v>
      </c>
      <c r="I33" s="21">
        <f t="shared" si="0"/>
        <v>80.861927075460599</v>
      </c>
      <c r="J33" s="21"/>
      <c r="K33" s="43">
        <v>123977</v>
      </c>
      <c r="L33" s="21">
        <f t="shared" si="1"/>
        <v>95.371178098715177</v>
      </c>
      <c r="M33" s="21"/>
    </row>
    <row r="34" spans="1:13" s="16" customFormat="1" ht="27" customHeight="1" x14ac:dyDescent="0.25">
      <c r="A34" s="11" t="s">
        <v>27</v>
      </c>
      <c r="B34" s="21">
        <v>198059.25</v>
      </c>
      <c r="C34" s="21">
        <v>185145.63</v>
      </c>
      <c r="D34" s="21">
        <f>C34/B34*100</f>
        <v>93.479920781281351</v>
      </c>
      <c r="E34" s="43">
        <v>299539.90000000002</v>
      </c>
      <c r="F34" s="21">
        <f>E34/C34*100</f>
        <v>161.78610318806875</v>
      </c>
      <c r="G34" s="21"/>
      <c r="H34" s="43">
        <v>104671.63</v>
      </c>
      <c r="I34" s="21">
        <f t="shared" si="0"/>
        <v>34.944135989896502</v>
      </c>
      <c r="J34" s="21"/>
      <c r="K34" s="43">
        <v>98520.95</v>
      </c>
      <c r="L34" s="21">
        <f t="shared" si="1"/>
        <v>94.123832790222139</v>
      </c>
      <c r="M34" s="21"/>
    </row>
    <row r="35" spans="1:13" s="16" customFormat="1" ht="27" customHeight="1" x14ac:dyDescent="0.25">
      <c r="A35" s="11" t="s">
        <v>10</v>
      </c>
      <c r="B35" s="21">
        <v>185521.97</v>
      </c>
      <c r="C35" s="21">
        <v>195159.56</v>
      </c>
      <c r="D35" s="21">
        <f>C35/B35*100</f>
        <v>105.19485104648251</v>
      </c>
      <c r="E35" s="43">
        <v>198555.31</v>
      </c>
      <c r="F35" s="21">
        <f>E35/C35*100</f>
        <v>101.7399865013018</v>
      </c>
      <c r="G35" s="21"/>
      <c r="H35" s="43">
        <v>198777.75</v>
      </c>
      <c r="I35" s="21">
        <f t="shared" si="0"/>
        <v>100.11202923759632</v>
      </c>
      <c r="J35" s="21"/>
      <c r="K35" s="43">
        <v>198927.76</v>
      </c>
      <c r="L35" s="21">
        <f t="shared" si="1"/>
        <v>100.07546619277056</v>
      </c>
      <c r="M35" s="21"/>
    </row>
    <row r="36" spans="1:13" s="16" customFormat="1" ht="27" customHeight="1" x14ac:dyDescent="0.25">
      <c r="A36" s="11" t="s">
        <v>11</v>
      </c>
      <c r="B36" s="21">
        <v>84217.93</v>
      </c>
      <c r="C36" s="21">
        <v>21005.07</v>
      </c>
      <c r="D36" s="21">
        <f>C36/B36*100</f>
        <v>24.941327814635198</v>
      </c>
      <c r="E36" s="43">
        <v>19092.07</v>
      </c>
      <c r="F36" s="21">
        <f>E36/C36*100</f>
        <v>90.89267495895038</v>
      </c>
      <c r="G36" s="21"/>
      <c r="H36" s="43">
        <v>11050.07</v>
      </c>
      <c r="I36" s="21">
        <f t="shared" si="0"/>
        <v>57.877799526190721</v>
      </c>
      <c r="J36" s="21"/>
      <c r="K36" s="43">
        <v>11050.07</v>
      </c>
      <c r="L36" s="21">
        <f t="shared" si="1"/>
        <v>100</v>
      </c>
      <c r="M36" s="21"/>
    </row>
    <row r="37" spans="1:13" s="16" customFormat="1" ht="27" customHeight="1" x14ac:dyDescent="0.25">
      <c r="A37" s="8" t="s">
        <v>26</v>
      </c>
      <c r="B37" s="21">
        <v>10759.78</v>
      </c>
      <c r="C37" s="21">
        <v>0</v>
      </c>
      <c r="D37" s="21">
        <f>C37/B37*100</f>
        <v>0</v>
      </c>
      <c r="E37" s="43">
        <v>0</v>
      </c>
      <c r="F37" s="21" t="e">
        <f>E37/C37*100</f>
        <v>#DIV/0!</v>
      </c>
      <c r="G37" s="21"/>
      <c r="H37" s="43">
        <v>0</v>
      </c>
      <c r="I37" s="21" t="e">
        <f t="shared" si="0"/>
        <v>#DIV/0!</v>
      </c>
      <c r="J37" s="21"/>
      <c r="K37" s="43">
        <v>0</v>
      </c>
      <c r="L37" s="21" t="e">
        <f t="shared" si="1"/>
        <v>#DIV/0!</v>
      </c>
      <c r="M37" s="21"/>
    </row>
    <row r="38" spans="1:13" s="16" customFormat="1" ht="27" customHeight="1" x14ac:dyDescent="0.25">
      <c r="A38" s="8" t="s">
        <v>32</v>
      </c>
      <c r="B38" s="21">
        <v>-2068.65</v>
      </c>
      <c r="C38" s="21">
        <v>-4481.34</v>
      </c>
      <c r="D38" s="21">
        <f>C38/B38*100</f>
        <v>216.63113624827787</v>
      </c>
      <c r="E38" s="43">
        <v>0</v>
      </c>
      <c r="F38" s="21">
        <f>E38/C38*100</f>
        <v>0</v>
      </c>
      <c r="G38" s="21"/>
      <c r="H38" s="43">
        <v>0</v>
      </c>
      <c r="I38" s="21" t="e">
        <f t="shared" si="0"/>
        <v>#DIV/0!</v>
      </c>
      <c r="J38" s="21"/>
      <c r="K38" s="43">
        <v>0</v>
      </c>
      <c r="L38" s="21" t="e">
        <f t="shared" si="1"/>
        <v>#DIV/0!</v>
      </c>
      <c r="M38" s="21"/>
    </row>
    <row r="39" spans="1:13" s="3" customFormat="1" ht="27" customHeight="1" x14ac:dyDescent="0.3">
      <c r="A39" s="7" t="s">
        <v>13</v>
      </c>
      <c r="B39" s="18">
        <f>B8+B31</f>
        <v>827258.3899999999</v>
      </c>
      <c r="C39" s="18">
        <f>C8+C31</f>
        <v>726269.26</v>
      </c>
      <c r="D39" s="18">
        <f>C39/B39*100</f>
        <v>87.792311178614952</v>
      </c>
      <c r="E39" s="39">
        <f>E8+E31</f>
        <v>825537.98</v>
      </c>
      <c r="F39" s="18">
        <f>E39/C39*100</f>
        <v>113.66830808727882</v>
      </c>
      <c r="G39" s="18"/>
      <c r="H39" s="39">
        <f>H8+H31</f>
        <v>602213.65</v>
      </c>
      <c r="I39" s="18">
        <f t="shared" si="0"/>
        <v>72.9480247535068</v>
      </c>
      <c r="J39" s="18"/>
      <c r="K39" s="39">
        <f>K8+K31</f>
        <v>599658.98</v>
      </c>
      <c r="L39" s="18">
        <f t="shared" si="1"/>
        <v>99.575786766042242</v>
      </c>
      <c r="M39" s="19"/>
    </row>
    <row r="40" spans="1:13" s="13" customFormat="1" ht="18.75" x14ac:dyDescent="0.25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</sheetData>
  <mergeCells count="3">
    <mergeCell ref="D4:E4"/>
    <mergeCell ref="K1:M1"/>
    <mergeCell ref="B3:K3"/>
  </mergeCells>
  <pageMargins left="0.23622047244094491" right="0.23622047244094491" top="0.27559055118110237" bottom="0.27559055118110237" header="0.31496062992125984" footer="0.31496062992125984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Сведения о доходах</vt:lpstr>
      <vt:lpstr>'Сведения о доходах'!Заголовки_для_печати</vt:lpstr>
      <vt:lpstr>'Сведения о доходах'!Область_печати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Утяева Алиса Анисовна</dc:creator>
  <cp:lastModifiedBy>Кувшинова Ольга</cp:lastModifiedBy>
  <cp:lastPrinted>2022-10-27T06:19:11Z</cp:lastPrinted>
  <dcterms:created xsi:type="dcterms:W3CDTF">2018-09-19T09:35:03Z</dcterms:created>
  <dcterms:modified xsi:type="dcterms:W3CDTF">2023-01-13T04:09:10Z</dcterms:modified>
</cp:coreProperties>
</file>